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4" activeTab="13"/>
  </bookViews>
  <sheets>
    <sheet name="Zał.1" sheetId="1" r:id="rId1"/>
    <sheet name="Zał.2" sheetId="2" r:id="rId2"/>
    <sheet name="Zał.3" sheetId="3" r:id="rId3"/>
    <sheet name="Zał.4" sheetId="4" r:id="rId4"/>
    <sheet name="Zał. 5" sheetId="5" r:id="rId5"/>
    <sheet name="Zał.6" sheetId="6" r:id="rId6"/>
    <sheet name="Zał. 7" sheetId="7" r:id="rId7"/>
    <sheet name="Zał. 8" sheetId="8" r:id="rId8"/>
    <sheet name="Zał. 9" sheetId="9" r:id="rId9"/>
    <sheet name="Zał. 10" sheetId="10" r:id="rId10"/>
    <sheet name="Zał. 11" sheetId="11" r:id="rId11"/>
    <sheet name="Zał. 12" sheetId="12" r:id="rId12"/>
    <sheet name="Zał. 13" sheetId="13" r:id="rId13"/>
    <sheet name="Zał. 14" sheetId="14" r:id="rId14"/>
  </sheets>
  <definedNames/>
  <calcPr fullCalcOnLoad="1"/>
</workbook>
</file>

<file path=xl/sharedStrings.xml><?xml version="1.0" encoding="utf-8"?>
<sst xmlns="http://schemas.openxmlformats.org/spreadsheetml/2006/main" count="1168" uniqueCount="350">
  <si>
    <t>Wyszczególnienie</t>
  </si>
  <si>
    <t>A. Dochody własne</t>
  </si>
  <si>
    <t>I. Podatki i opłaty lokalne</t>
  </si>
  <si>
    <t xml:space="preserve">1. Podatek od nieruchomości </t>
  </si>
  <si>
    <t>2. Podatek rolny i leśny</t>
  </si>
  <si>
    <t>3. Podatek od środków transportowych</t>
  </si>
  <si>
    <t xml:space="preserve">4. Opłata targowa </t>
  </si>
  <si>
    <t xml:space="preserve">5. Podatek od posiadania psów </t>
  </si>
  <si>
    <t xml:space="preserve"> </t>
  </si>
  <si>
    <t>6. Opłata skarbowa</t>
  </si>
  <si>
    <t>II. Podatki i opłaty pobierane przez Urzędy Skarbowe</t>
  </si>
  <si>
    <t xml:space="preserve">1. Podatek od czynności cywilnoprawnych </t>
  </si>
  <si>
    <t xml:space="preserve">2. Podatki opłacane w formie karty podatkowej </t>
  </si>
  <si>
    <t xml:space="preserve">3. Podatek od spadków i darowizn </t>
  </si>
  <si>
    <t>III. Dochody z mienia</t>
  </si>
  <si>
    <t>2. Z dzierżawy</t>
  </si>
  <si>
    <t>3. Z użytkowania</t>
  </si>
  <si>
    <t>IV. Opłata za zezwolenia na handel alkoholem</t>
  </si>
  <si>
    <t>V. Pozostałe dochody</t>
  </si>
  <si>
    <t>B. Transfery z budżetu państwa</t>
  </si>
  <si>
    <t>I. Udziały w podatkach stanowiących dochód budżetu państwa</t>
  </si>
  <si>
    <t>1. Udziały we wpływach z podatku dochodowego od osób prawnych i jednostek organizacyjnych nieposiadających osobowości prawnej</t>
  </si>
  <si>
    <t xml:space="preserve">2. Udziały we wpływach z podatku dochodowego od osób fizycznych </t>
  </si>
  <si>
    <t>II. Subwencje i dotacje</t>
  </si>
  <si>
    <t>1. Subwencja ogólna</t>
  </si>
  <si>
    <t>2. Dotacje na zadania zlecone</t>
  </si>
  <si>
    <t>– bieżące</t>
  </si>
  <si>
    <t>a. z ustawy</t>
  </si>
  <si>
    <t>b. z porozumień</t>
  </si>
  <si>
    <t>– inwestycyjne</t>
  </si>
  <si>
    <t>3. Dotacje na zadania własne</t>
  </si>
  <si>
    <t>1. Ze sprzedaży nieruchomości</t>
  </si>
  <si>
    <t>Wartość</t>
  </si>
  <si>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</si>
  <si>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</si>
  <si>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</si>
  <si>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</si>
  <si>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</si>
  <si>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</si>
  <si>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</si>
  <si>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</si>
  <si>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</si>
  <si>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750</t>
  </si>
  <si>
    <t>Administracja publiczna</t>
  </si>
  <si>
    <t>Urzędy wojewódzkie</t>
  </si>
  <si>
    <t>Urzędy naczelnych organów władzy państwowej, kontroli i ochrony prawa oraz sądownictwa</t>
  </si>
  <si>
    <t>Bezpieczeństwo publiczne i ochrona przeciwpożarowa</t>
  </si>
  <si>
    <t>Obrona cywilna</t>
  </si>
  <si>
    <t>Straż Miejska</t>
  </si>
  <si>
    <t>Dochody od osób prawnych, od osób fizycznych i od innych jednostek nieposiadających osobowości prawnej oraz wydatki związane z ich poborem</t>
  </si>
  <si>
    <t>Wpływy z podatku dochodowego od osób fizycznych</t>
  </si>
  <si>
    <t>Udziały gmin w podatkach stanowiących dochód budżetu państwa</t>
  </si>
  <si>
    <t>Różne rozliczenia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</si>
  <si>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</si>
  <si>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</si>
  <si>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</si>
  <si>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>801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</si>
  <si>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</si>
  <si>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</si>
  <si>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</si>
  <si>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</si>
  <si>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</si>
  <si>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</si>
  <si>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</si>
  <si>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143 000,00</t>
  </si>
  <si>
    <t>Pomoc społeczna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</si>
  <si>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</si>
  <si>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</si>
  <si>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</si>
  <si>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Usługi opiekuńcze i specjalistyczne usługi opiekuńcze</t>
  </si>
  <si>
    <t>900</t>
  </si>
  <si>
    <t>Gospodarka komunalna i ochrona środowiska</t>
  </si>
  <si>
    <t>Wpływy i wydatki związane z gromadzeniem środków z opłat produktowych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</si>
  <si>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</si>
  <si>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</si>
  <si>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</si>
  <si>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</si>
  <si>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</si>
  <si>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</si>
  <si>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</si>
  <si>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</si>
  <si>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</si>
  <si>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</si>
  <si>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</si>
  <si>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</si>
  <si>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</si>
  <si>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</si>
  <si>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</si>
  <si>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</si>
  <si>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</si>
  <si>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</si>
  <si>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</si>
  <si>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</si>
  <si>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</si>
  <si>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Spółki wodne</t>
  </si>
  <si>
    <t>Wydatki bieżące</t>
  </si>
  <si>
    <t>4300</t>
  </si>
  <si>
    <t>Zakup usług pozostałych</t>
  </si>
  <si>
    <t>Izby rolnicze</t>
  </si>
  <si>
    <t>4210</t>
  </si>
  <si>
    <t>Zakup materiałów i wyposażenia</t>
  </si>
  <si>
    <t>Wytwarzanie i zaopatrywanie w energię elektryczną, gaz i wodę</t>
  </si>
  <si>
    <t>Dostarczanie wody</t>
  </si>
  <si>
    <t>Wydatki majątkowe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</si>
  <si>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</si>
  <si>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</si>
  <si>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</si>
  <si>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</si>
  <si>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</si>
  <si>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</si>
  <si>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Kary i odszkodowania wypłacane na rzecz osób fizycznych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</si>
  <si>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</si>
  <si>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</si>
  <si>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</si>
  <si>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</si>
  <si>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</si>
  <si>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</si>
  <si>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</si>
  <si>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</si>
  <si>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</si>
  <si>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</si>
  <si>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</si>
  <si>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</si>
  <si>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</si>
  <si>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Opłaty z tytułu zakupu usług telekomunikacyjnych telefonii komórkowej</t>
  </si>
  <si>
    <t>Podróże służbowe zagraniczne</t>
  </si>
  <si>
    <t>Odpisy na zakładowy fundusz świadczeń socjalnych</t>
  </si>
  <si>
    <t>Wydatki na zakupy inwestycyjne jednostek budżetowych</t>
  </si>
  <si>
    <t>75095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</si>
  <si>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</si>
  <si>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</si>
  <si>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</si>
  <si>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</si>
  <si>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</si>
  <si>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</si>
  <si>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</si>
  <si>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Zakup pomocy naukowych, dydaktycznych i książek</t>
  </si>
  <si>
    <t>Dotacja podmiotowa z budżetu dla niepublicznej jednostki systemu oświaty</t>
  </si>
  <si>
    <t>Dowożenie uczniów do szkół</t>
  </si>
  <si>
    <t>Dokształcanie i doskonalenie nauczycieli</t>
  </si>
  <si>
    <t>80195</t>
  </si>
  <si>
    <t>2900</t>
  </si>
  <si>
    <t>Wpłaty gmin i powiatów na rzecz innych jednostek samorządu terytorialnego oraz związków gmin lub związków powiatów na dofinansowanie zadań bieżących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</si>
  <si>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</si>
  <si>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</si>
  <si>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</si>
  <si>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</si>
  <si>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</si>
  <si>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</si>
  <si>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</si>
  <si>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</si>
  <si>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Dotacja przedmiotowa z budżetu dla zakładu budżetowego</t>
  </si>
  <si>
    <t>Gospodarka odpadami</t>
  </si>
  <si>
    <t>Oczyszczanie miast i wsi</t>
  </si>
  <si>
    <t>Utrzymanie zieleni w miastach i gminach</t>
  </si>
  <si>
    <t>90013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</si>
  <si>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</si>
  <si>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</si>
  <si>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</si>
  <si>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</si>
  <si>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</si>
  <si>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</si>
  <si>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</si>
  <si>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</si>
  <si>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</si>
  <si>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</si>
  <si>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</si>
  <si>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Dochody</t>
  </si>
  <si>
    <t>Wydatki</t>
  </si>
  <si>
    <t>ZAKŁAD WODOCIĄGÓW I KANALIZACJI W PACZKOWIE</t>
  </si>
  <si>
    <t>Przychody</t>
  </si>
  <si>
    <t>Wydatki ogółem</t>
  </si>
  <si>
    <t>Suma bilansowa</t>
  </si>
  <si>
    <t>ogółem</t>
  </si>
  <si>
    <t>w tym :</t>
  </si>
  <si>
    <t>w tym:</t>
  </si>
  <si>
    <t xml:space="preserve"> dotacje z budżetu</t>
  </si>
  <si>
    <t>wynagrodzenia i pochodne od wynagrodzeń</t>
  </si>
  <si>
    <t>inwestycje</t>
  </si>
  <si>
    <t>wpłaty do budżetu</t>
  </si>
  <si>
    <t>bieżące</t>
  </si>
  <si>
    <t>inwestycyjne</t>
  </si>
  <si>
    <t>Woda</t>
  </si>
  <si>
    <t>Ścieki</t>
  </si>
  <si>
    <t>Razem</t>
  </si>
  <si>
    <t>GMINNE CENTRUM SPORTU I REKREACJI W PACZKOWIE</t>
  </si>
  <si>
    <t>Sport</t>
  </si>
  <si>
    <t>Kwota</t>
  </si>
  <si>
    <t>GFOŚiGW</t>
  </si>
  <si>
    <t>1080</t>
  </si>
  <si>
    <t>Różne, w tym określone ustawowo przychody funduszy celowych</t>
  </si>
  <si>
    <t>Dotacje z funduszy celowych na finansowanie lub dofinansowanie kosztów realizacji inwestycji i zakupów inwestycyjnych jednostek niezaliczanych do sektora finansów publicznych</t>
  </si>
  <si>
    <t>Kamienica</t>
  </si>
  <si>
    <t>Trzeboszowice</t>
  </si>
  <si>
    <t>Dziewietlice</t>
  </si>
  <si>
    <t>St. Paczków</t>
  </si>
  <si>
    <t>Gościce</t>
  </si>
  <si>
    <t>Frydrych. Ścibórz</t>
  </si>
  <si>
    <t>Ujeździec</t>
  </si>
  <si>
    <t>Unikowice</t>
  </si>
  <si>
    <t>Wilamowa</t>
  </si>
  <si>
    <t>Kozielno</t>
  </si>
  <si>
    <t>Lisie Kąty</t>
  </si>
  <si>
    <t>Gabinet logopedyczny</t>
  </si>
  <si>
    <t>Schronisko dla zwierząt</t>
  </si>
  <si>
    <t>Zadania</t>
  </si>
  <si>
    <t>Budowa Stacji Uzdatniania Wody w Paczkowie</t>
  </si>
  <si>
    <t>Rozbudowa serwera sieciowego</t>
  </si>
  <si>
    <t>Ochrona zabytków i opieka nad zabytkami</t>
  </si>
  <si>
    <t>Plan ogółem</t>
  </si>
  <si>
    <t>Urzędu naczelnych organów władzy państwowej, kontroli i ochrony prawa</t>
  </si>
  <si>
    <t>Przedszkola</t>
  </si>
  <si>
    <t>Grzywny, mandaty i inne kary pieniężne od ludności</t>
  </si>
  <si>
    <t>Wpływy  z opłat za zezwolenia na sprzedaż alkoholu</t>
  </si>
  <si>
    <t>Zakup nagród dla rolników za postęp w rolnictwie</t>
  </si>
  <si>
    <t>Koszenie poboczy dróg</t>
  </si>
  <si>
    <t>Opłaty z tytułu zakupu usług telekomunikacyjnych telefonii stacjonarnej</t>
  </si>
  <si>
    <t>Zakup usług dostępu do sieci internet</t>
  </si>
  <si>
    <t>Różne wydatki na rzecz osób fizycznych</t>
  </si>
  <si>
    <t>Diety dla członków Społecznej Komisji Mieszkaniowej</t>
  </si>
  <si>
    <t>Wpłaty na fundusze remontowe wspólnot mieszkaniowych</t>
  </si>
  <si>
    <t>Wyłączenie gruntów z produkcji rolnej</t>
  </si>
  <si>
    <t>Odszkodowania za brak lokalu socjalnego</t>
  </si>
  <si>
    <t>Diety sołtysów</t>
  </si>
  <si>
    <t>Wydatki osobowe niezaliczone do wynagrodzeń (bez nagród)</t>
  </si>
  <si>
    <t>Obsługa kredytów podmiotów krajowych</t>
  </si>
  <si>
    <t>Rezerwa ogólna</t>
  </si>
  <si>
    <t>Akcja "Biała Zima"</t>
  </si>
  <si>
    <t>ZFŚS dla emerytowanych nauczycieli</t>
  </si>
  <si>
    <t>Sprzątanie ulic, placów i chodników</t>
  </si>
  <si>
    <t>Utrzymanie zimowe dróg</t>
  </si>
  <si>
    <t>Partycypacja w kosztach utrzymania schroniska dla zwierząt w Konradowej</t>
  </si>
  <si>
    <t>Program "Odnowa wsi"</t>
  </si>
  <si>
    <t>Dotacja dla świetlic wiejskich</t>
  </si>
  <si>
    <t>Plan zad. zlecone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</si>
  <si>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</si>
  <si>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</si>
  <si>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jednostek samorządu terytorialnego na podstawie ustaw</t>
  </si>
  <si>
    <t>Różne rozliczenia finansowe</t>
  </si>
  <si>
    <t xml:space="preserve">Składki na ubezpieczenie zdrowotne opłacane za osoby pobierające niektóre świadczenia z pomocy społecznej oraz niektóre świadczenia rodzinne </t>
  </si>
  <si>
    <t>Dochody z najmu i dzierżawy składników majątkowych Skarbu Państwa, jednostek samorządu terytorialnego  lub innych jednostek zaliczanych do sektora finansów publicznych oraz innych umów o podobnym charakterze</t>
  </si>
  <si>
    <t>Wpływy z opłat za zarząd, użytkowanie i użytkowanie wieczyste nieruchomości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</si>
  <si>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</si>
  <si>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</si>
  <si>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Dotacje celowe otrzymane z budżetu państwa na realizację zadań bieżących z zakresu administracji rządowej  oraz innych zadań zleconych gminie (związkom gmin) ustawami</t>
  </si>
  <si>
    <t>Podatek od działalności gospodarczej osób fizycznych, opłacany w formie karty podatkowej</t>
  </si>
  <si>
    <t>Rekompensaty utraconych dochodów w podatkach i opłatach lokalnych</t>
  </si>
  <si>
    <t>Dotacje celowe otrzymane z budżetu państwa na realizację własnych zadań bieżących gmin ( związków gmin)</t>
  </si>
  <si>
    <t>Podatek od posiadania psów</t>
  </si>
  <si>
    <t>Szkolenia pracowników niebędących członkami korpusu służby cywilnej</t>
  </si>
  <si>
    <t>Zakup akcesoriów komputerowych, w tym programów i licencji</t>
  </si>
  <si>
    <t>Zakup materialów papierniczych do sprzętu drukarskiego i urządzeń kserograficznych</t>
  </si>
  <si>
    <t>Wywłaszczenie gruntów pod drogę do oczyszczalni ścieków w Paczkowie</t>
  </si>
  <si>
    <t>Wykup gruntu od ANR</t>
  </si>
  <si>
    <t>Wykup gruntu pod budowę cmentarza komunalnego w Paczkowie</t>
  </si>
  <si>
    <t>Budowa ogrodzenia wokół Urzedu</t>
  </si>
  <si>
    <t>Montaż alarmu przeciwpożarowego</t>
  </si>
  <si>
    <t>Zakup komputerów</t>
  </si>
  <si>
    <t>Dotacja dla Gimnazjum Niepublicznego w Paczkowie</t>
  </si>
  <si>
    <t>Dotacja dla Kina w Paczkowie</t>
  </si>
  <si>
    <t>Dotacja dla Ośrodka Kultury w Paczkowie</t>
  </si>
  <si>
    <t>Dotacja dla Biblioteki Publicznej w Paczkowie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</si>
  <si>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</si>
  <si>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</si>
  <si>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Dotacje celowe z budżetu na finansowanie lub dofinansowanie prac remontowych i konserwatorskich obiektów zabytkowych przekazane jednostkom niezaliczanym do sektora finansów publicznych</t>
  </si>
  <si>
    <t>Stan środków obrotowych na 01.01.2008r.</t>
  </si>
  <si>
    <t>Stan środków obrotowych na 31.12.2008r.</t>
  </si>
  <si>
    <t>4260</t>
  </si>
  <si>
    <t>Remonty i konserwacja urządzeń melioracyjnych</t>
  </si>
  <si>
    <t>Czyszczenie urządzeń melioracyjnych</t>
  </si>
  <si>
    <t>Wpłaty gmin na rzecz izb  rolniczych  w wysokości  2% uzyskanych wpływów z podatku rolnego</t>
  </si>
  <si>
    <t xml:space="preserve">Badanie gleb </t>
  </si>
  <si>
    <t>Zakup klińca</t>
  </si>
  <si>
    <t>Zakup znaków drogowych</t>
  </si>
  <si>
    <t>Remont drogi ul. Robotnicza</t>
  </si>
  <si>
    <t>Remont drogi we wsi Frydrychów</t>
  </si>
  <si>
    <t>Opłaty na rzecz budżetu państwa</t>
  </si>
  <si>
    <t>Opłaty za grunty pokryte wodami</t>
  </si>
  <si>
    <t>Energia elektryczna w budynkach komunalnych - klatki schodowe, korytarze, strychy i piwnice</t>
  </si>
  <si>
    <t>Remonty w gminnym zasobie mieszkaniowym</t>
  </si>
  <si>
    <t>Udział w kosztach remontów nieruchomości wspólnych</t>
  </si>
  <si>
    <t>Eksmisje dłużników</t>
  </si>
  <si>
    <t>Przeglady, pomiary, deratyzacje w budynkach komunalnych</t>
  </si>
  <si>
    <t>Składowanie materiałów budowlanych</t>
  </si>
  <si>
    <t>Szacunki nieruchomości</t>
  </si>
  <si>
    <t>Użytkowanie wieczyste, zajęcie pasa drogowego</t>
  </si>
  <si>
    <t>Wypisy, wyrysy, regulowanie stanów prawnych nieruchomości</t>
  </si>
  <si>
    <t>Założenie książek obiektów budowlanych</t>
  </si>
  <si>
    <t>Opaty za administrowanie i czynsze za budynki, lokale i pomieszczenia garażowe</t>
  </si>
  <si>
    <t>Wpłaty na bieżącą eksplotację wspólnot mieszkaniowych</t>
  </si>
  <si>
    <t>Wynagrodzenie za zarząd zasobem komunlanym</t>
  </si>
  <si>
    <t>Zmiany planu zagospodarowania i decyzje o warunkach zabudowy</t>
  </si>
  <si>
    <t>Podziały nieruchomości</t>
  </si>
  <si>
    <t>Promocja jednostek samorządu terytorialnego</t>
  </si>
  <si>
    <t>Środki do dyspozycji rad sołeckich</t>
  </si>
  <si>
    <t>Zakup nagród - Konkurs "Najładniejsza zagroda wiejska"</t>
  </si>
  <si>
    <t>Zakup prasy dla sołtysów</t>
  </si>
  <si>
    <t>Inkaso za pobór podatku rolnego, leśnego, podatków i opłat lokalnych</t>
  </si>
  <si>
    <t>Opinie, ekspertyzy i szacunki</t>
  </si>
  <si>
    <t>Koszty postępowania sądowego i prokuratorskiego</t>
  </si>
  <si>
    <t>Prowizje, opłaty komornicze i sądowe</t>
  </si>
  <si>
    <t>Odsetki i dyskonto od krajowych skarbowych papierów wartościowych oraz od krajowych pożyczek i kredytów</t>
  </si>
  <si>
    <t>Odsetki od kredytów</t>
  </si>
  <si>
    <t>Oddziały przedszkolne w szkołach podstawowych</t>
  </si>
  <si>
    <t>Dowożenie uczniów i wychowanków</t>
  </si>
  <si>
    <t>Ubezpieczenie gimbusa</t>
  </si>
  <si>
    <t>Porozumienie ze Starostwem Powiatowym w Nysie w spr. prowadzenia gabinetu logopedycznego</t>
  </si>
  <si>
    <t>Wynagrodzenie członków komisji egzaminacyjnych - awans nauczycieli</t>
  </si>
  <si>
    <t>Konkursy przedmiotowe w szkołach</t>
  </si>
  <si>
    <t>Programy profilaktyki zdrowotnej</t>
  </si>
  <si>
    <t>Zakup usług przez jednostki samorządu terytorialnego od innych jednostek samorządu terytorialnego</t>
  </si>
  <si>
    <t>Pozostałe zadania w zakresie polityki społecznej</t>
  </si>
  <si>
    <t>Prace społecznie użyteczne</t>
  </si>
  <si>
    <t>Stypendia za wyniki w nauce dla uczniów publicznych szkół podstawowych i gimnazjum</t>
  </si>
  <si>
    <t>Wywóz zastepczy nieczystości płynnych</t>
  </si>
  <si>
    <t>Zakup koszy ulicznych i wkładów</t>
  </si>
  <si>
    <t>Obsługa selektywnej zbiórki odpadów</t>
  </si>
  <si>
    <t>Wywóz odpadów stałych z sołectw</t>
  </si>
  <si>
    <t>Wywóz zastępczy odpadów stałych</t>
  </si>
  <si>
    <t>Czyszczenie i konserwacja kanalizacji deszczowej</t>
  </si>
  <si>
    <t>Utrzymanie i konserwacja zieleni miejskiej</t>
  </si>
  <si>
    <t>Wycinka i cięcia sanitarne drzew</t>
  </si>
  <si>
    <t>Naprawy i malowanie ławek parkowych</t>
  </si>
  <si>
    <t>Opłaty za odprowadzanie zanieczyszczeń do atmosfery</t>
  </si>
  <si>
    <t>Dotacja dla kina w Paczkowie</t>
  </si>
  <si>
    <t>Wynagrodzenia dla liderów programu "Odnowa wsi"</t>
  </si>
  <si>
    <t>Dotacje na remont i konserwację zabytków</t>
  </si>
  <si>
    <t>Dożynki Gminne 2008</t>
  </si>
  <si>
    <t>Dni Paczkowa</t>
  </si>
  <si>
    <t>Dotacja dla GCSiR w Paczkowie</t>
  </si>
  <si>
    <t>Dotacja na organizację i prowadzenie działalności sportowej na terenie Gminy Paczków</t>
  </si>
  <si>
    <t>Plan</t>
  </si>
  <si>
    <t>Budowa drogi ul. Radosna w Paczkowie</t>
  </si>
  <si>
    <t>Wymiana stolarki okiennej w Przedszkolu Publicznym Nr 2 w Paczkowie</t>
  </si>
  <si>
    <t>Rezerwa celowa - zarządzanie kryzysowe</t>
  </si>
  <si>
    <t>Wydatki majatkowe</t>
  </si>
  <si>
    <t>Dotacje celowe otrzymane z budżetu państwa na realizację inwestycji i zakupów inwestycyjnych własnych gmin (związków gmin)</t>
  </si>
  <si>
    <t>Stan środków obrotowych na początek roku</t>
  </si>
  <si>
    <t>Wydatki inwestycyjne funduszy celowych</t>
  </si>
  <si>
    <t>Stan środków obrotowych na koniec roku</t>
  </si>
  <si>
    <t>Remont drogi ul. Kwiatowa w Paczkowie</t>
  </si>
  <si>
    <t xml:space="preserve">Remonty cząstkowe </t>
  </si>
  <si>
    <t>Remont drogi we wsi Stary Paczków</t>
  </si>
  <si>
    <t>Budowa ogrodzenia wokół boiska przy GP w Paczkowie</t>
  </si>
  <si>
    <t>Montaż dodatkowych punktów oświetleniowych</t>
  </si>
  <si>
    <t>Dotacje celowe z budżetu na finansowanie lub dofinansowanie kosztów realizacji inwestycji i zakupów inwestycyjnych innych jednostek sektora finansów publicznych</t>
  </si>
  <si>
    <t>Zakup i montaż pieca c.o. w Świetlicy wiejskiej w Kamienicy</t>
  </si>
  <si>
    <t>Remont elewacji budynku Bibliteki Publicznej w Paczkowie</t>
  </si>
  <si>
    <t>Dochody bieżące</t>
  </si>
  <si>
    <t>Dochody majątkowe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</si>
</sst>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19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9">
    <xf numFmtId="0" fontId="0" fillId="0" borderId="0" xfId="0" applyAlignment="1">
      <alignment/>
    </xf>
    <xf numFmtId="0" fontId="0" fillId="0" borderId="0" xfId="24" applyFont="1" applyBorder="1">
      <alignment/>
      <protection/>
    </xf>
    <xf numFmtId="0" fontId="7" fillId="0" borderId="0" xfId="0" applyNumberFormat="1" applyFill="1" applyBorder="1" applyAlignment="1" applyProtection="1">
      <alignment horizontal="left"/>
      <protection locked="0"/>
    </xf>
    <xf numFmtId="187" fontId="7" fillId="0" borderId="0" xfId="0" applyNumberForma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19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center" vertical="center" wrapText="1"/>
    </xf>
    <xf numFmtId="182" fontId="6" fillId="0" borderId="0" xfId="0" applyNumberFormat="1" applyFont="1" applyBorder="1" applyAlignment="1">
      <alignment horizontal="right" vertical="top"/>
    </xf>
    <xf numFmtId="0" fontId="0" fillId="0" borderId="0" xfId="20" applyFont="1" applyFill="1">
      <alignment/>
      <protection/>
    </xf>
    <xf numFmtId="0" fontId="8" fillId="0" borderId="2" xfId="20" applyFont="1" applyFill="1" applyBorder="1" applyAlignment="1">
      <alignment horizontal="center" vertical="top" wrapText="1"/>
      <protection/>
    </xf>
    <xf numFmtId="0" fontId="8" fillId="0" borderId="3" xfId="20" applyFont="1" applyFill="1" applyBorder="1" applyAlignment="1">
      <alignment horizontal="center" vertical="top" wrapText="1"/>
      <protection/>
    </xf>
    <xf numFmtId="0" fontId="2" fillId="0" borderId="0" xfId="20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8" fillId="0" borderId="4" xfId="20" applyFont="1" applyFill="1" applyBorder="1" applyAlignment="1">
      <alignment horizontal="center" vertical="top" wrapText="1"/>
      <protection/>
    </xf>
    <xf numFmtId="0" fontId="4" fillId="0" borderId="4" xfId="20" applyFont="1" applyFill="1" applyBorder="1" applyAlignment="1">
      <alignment horizontal="center" vertical="top" wrapText="1"/>
      <protection/>
    </xf>
    <xf numFmtId="0" fontId="2" fillId="0" borderId="4" xfId="20" applyFont="1" applyFill="1" applyBorder="1" applyAlignment="1">
      <alignment vertical="top" wrapText="1"/>
      <protection/>
    </xf>
    <xf numFmtId="0" fontId="2" fillId="0" borderId="0" xfId="20" applyFont="1" applyFill="1" applyAlignment="1">
      <alignment wrapText="1"/>
      <protection/>
    </xf>
    <xf numFmtId="0" fontId="2" fillId="0" borderId="5" xfId="20" applyFont="1" applyFill="1" applyBorder="1" applyAlignment="1">
      <alignment vertical="top" wrapText="1"/>
      <protection/>
    </xf>
    <xf numFmtId="189" fontId="0" fillId="0" borderId="0" xfId="20" applyNumberFormat="1" applyFont="1" applyFill="1">
      <alignment/>
      <protection/>
    </xf>
    <xf numFmtId="0" fontId="3" fillId="0" borderId="2" xfId="24" applyFont="1" applyFill="1" applyBorder="1" applyAlignment="1">
      <alignment/>
      <protection/>
    </xf>
    <xf numFmtId="0" fontId="10" fillId="0" borderId="2" xfId="24" applyFont="1" applyFill="1" applyBorder="1" applyAlignment="1">
      <alignment vertical="center"/>
      <protection/>
    </xf>
    <xf numFmtId="0" fontId="0" fillId="0" borderId="0" xfId="24" applyFont="1" applyBorder="1" applyAlignment="1">
      <alignment/>
      <protection/>
    </xf>
    <xf numFmtId="0" fontId="0" fillId="0" borderId="2" xfId="24" applyFont="1" applyFill="1" applyBorder="1" applyAlignment="1">
      <alignment vertical="center"/>
      <protection/>
    </xf>
    <xf numFmtId="0" fontId="9" fillId="0" borderId="0" xfId="24" applyFont="1" applyBorder="1">
      <alignment/>
      <protection/>
    </xf>
    <xf numFmtId="0" fontId="0" fillId="0" borderId="2" xfId="24" applyFont="1" applyFill="1" applyBorder="1" applyAlignment="1">
      <alignment vertical="center" wrapText="1"/>
      <protection/>
    </xf>
    <xf numFmtId="0" fontId="9" fillId="0" borderId="2" xfId="24" applyFont="1" applyFill="1" applyBorder="1" applyAlignment="1">
      <alignment vertical="center"/>
      <protection/>
    </xf>
    <xf numFmtId="0" fontId="3" fillId="0" borderId="0" xfId="24" applyFont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right" vertical="center"/>
    </xf>
    <xf numFmtId="172" fontId="11" fillId="0" borderId="7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 vertical="top" wrapText="1"/>
    </xf>
    <xf numFmtId="190" fontId="11" fillId="0" borderId="8" xfId="0" applyNumberFormat="1" applyFont="1" applyBorder="1" applyAlignment="1">
      <alignment horizontal="right" vertical="top"/>
    </xf>
    <xf numFmtId="0" fontId="0" fillId="0" borderId="9" xfId="0" applyFont="1" applyBorder="1" applyAlignment="1">
      <alignment horizontal="center"/>
    </xf>
    <xf numFmtId="174" fontId="12" fillId="0" borderId="6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190" fontId="12" fillId="0" borderId="1" xfId="0" applyNumberFormat="1" applyFont="1" applyBorder="1" applyAlignment="1">
      <alignment horizontal="right" vertical="top"/>
    </xf>
    <xf numFmtId="178" fontId="11" fillId="0" borderId="7" xfId="0" applyNumberFormat="1" applyFont="1" applyBorder="1" applyAlignment="1">
      <alignment horizontal="center" vertical="top"/>
    </xf>
    <xf numFmtId="180" fontId="12" fillId="0" borderId="6" xfId="0" applyNumberFormat="1" applyFont="1" applyBorder="1" applyAlignment="1">
      <alignment horizontal="center" vertical="top"/>
    </xf>
    <xf numFmtId="180" fontId="12" fillId="0" borderId="7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 wrapText="1"/>
    </xf>
    <xf numFmtId="190" fontId="12" fillId="0" borderId="8" xfId="0" applyNumberFormat="1" applyFont="1" applyBorder="1" applyAlignment="1">
      <alignment horizontal="right" vertical="top"/>
    </xf>
    <xf numFmtId="178" fontId="11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190" fontId="11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/>
    </xf>
    <xf numFmtId="180" fontId="12" fillId="0" borderId="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190" fontId="11" fillId="0" borderId="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0" fontId="6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4" fontId="12" fillId="0" borderId="10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6" fontId="12" fillId="0" borderId="8" xfId="0" applyNumberFormat="1" applyFont="1" applyBorder="1" applyAlignment="1">
      <alignment horizontal="center" vertical="top"/>
    </xf>
    <xf numFmtId="180" fontId="12" fillId="0" borderId="10" xfId="0" applyNumberFormat="1" applyFont="1" applyBorder="1" applyAlignment="1">
      <alignment horizontal="center" vertical="top"/>
    </xf>
    <xf numFmtId="176" fontId="12" fillId="0" borderId="1" xfId="0" applyNumberFormat="1" applyFont="1" applyBorder="1" applyAlignment="1">
      <alignment horizontal="center" vertical="top"/>
    </xf>
    <xf numFmtId="177" fontId="12" fillId="0" borderId="8" xfId="0" applyNumberFormat="1" applyFont="1" applyBorder="1" applyAlignment="1">
      <alignment horizontal="center" vertical="top"/>
    </xf>
    <xf numFmtId="180" fontId="12" fillId="0" borderId="11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177" fontId="12" fillId="0" borderId="1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190" fontId="11" fillId="0" borderId="0" xfId="0" applyNumberFormat="1" applyFont="1" applyAlignment="1">
      <alignment horizontal="right" vertical="top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8" fontId="11" fillId="0" borderId="13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0" fontId="12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90" fontId="6" fillId="0" borderId="1" xfId="0" applyNumberFormat="1" applyFont="1" applyBorder="1" applyAlignment="1">
      <alignment horizontal="center" vertical="center" wrapText="1"/>
    </xf>
    <xf numFmtId="190" fontId="11" fillId="0" borderId="8" xfId="0" applyNumberFormat="1" applyFont="1" applyBorder="1" applyAlignment="1">
      <alignment horizontal="right" vertical="top" wrapText="1"/>
    </xf>
    <xf numFmtId="190" fontId="12" fillId="0" borderId="1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/>
    </xf>
    <xf numFmtId="190" fontId="11" fillId="0" borderId="1" xfId="0" applyNumberFormat="1" applyFont="1" applyBorder="1" applyAlignment="1">
      <alignment horizontal="right" vertical="top" wrapText="1"/>
    </xf>
    <xf numFmtId="190" fontId="12" fillId="0" borderId="8" xfId="0" applyNumberFormat="1" applyFont="1" applyBorder="1" applyAlignment="1">
      <alignment horizontal="right" vertical="top" wrapText="1"/>
    </xf>
    <xf numFmtId="190" fontId="11" fillId="0" borderId="0" xfId="0" applyNumberFormat="1" applyFont="1" applyAlignment="1">
      <alignment horizontal="right" vertical="top" wrapText="1"/>
    </xf>
    <xf numFmtId="0" fontId="0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190" fontId="0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190" fontId="0" fillId="0" borderId="19" xfId="0" applyNumberFormat="1" applyFont="1" applyBorder="1" applyAlignment="1">
      <alignment wrapText="1"/>
    </xf>
    <xf numFmtId="0" fontId="0" fillId="0" borderId="20" xfId="0" applyFont="1" applyBorder="1" applyAlignment="1">
      <alignment horizontal="center"/>
    </xf>
    <xf numFmtId="178" fontId="11" fillId="0" borderId="1" xfId="0" applyNumberFormat="1" applyFont="1" applyBorder="1" applyAlignment="1">
      <alignment horizontal="center" vertical="top"/>
    </xf>
    <xf numFmtId="173" fontId="11" fillId="0" borderId="1" xfId="0" applyNumberFormat="1" applyFont="1" applyBorder="1" applyAlignment="1">
      <alignment horizontal="right" vertical="top" wrapText="1"/>
    </xf>
    <xf numFmtId="173" fontId="12" fillId="0" borderId="1" xfId="0" applyNumberFormat="1" applyFont="1" applyBorder="1" applyAlignment="1">
      <alignment horizontal="right" vertical="top" wrapText="1"/>
    </xf>
    <xf numFmtId="179" fontId="11" fillId="0" borderId="1" xfId="0" applyNumberFormat="1" applyFont="1" applyBorder="1" applyAlignment="1">
      <alignment horizontal="right" vertical="top" wrapText="1"/>
    </xf>
    <xf numFmtId="179" fontId="12" fillId="0" borderId="1" xfId="0" applyNumberFormat="1" applyFont="1" applyBorder="1" applyAlignment="1">
      <alignment horizontal="right" vertical="top" wrapText="1"/>
    </xf>
    <xf numFmtId="182" fontId="11" fillId="0" borderId="1" xfId="0" applyNumberFormat="1" applyFont="1" applyBorder="1" applyAlignment="1">
      <alignment horizontal="right" vertical="top" wrapText="1"/>
    </xf>
    <xf numFmtId="182" fontId="12" fillId="0" borderId="1" xfId="0" applyNumberFormat="1" applyFont="1" applyBorder="1" applyAlignment="1">
      <alignment horizontal="right" vertical="top" wrapText="1"/>
    </xf>
    <xf numFmtId="182" fontId="11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49" fontId="6" fillId="0" borderId="1" xfId="0" applyFont="1" applyFill="1" applyAlignment="1">
      <alignment horizontal="center" vertical="center" wrapText="1"/>
    </xf>
    <xf numFmtId="49" fontId="7" fillId="0" borderId="0" xfId="0" applyFont="1" applyFill="1" applyBorder="1" applyAlignment="1">
      <alignment horizontal="right" vertical="center" wrapText="1"/>
    </xf>
    <xf numFmtId="49" fontId="13" fillId="0" borderId="1" xfId="0" applyFont="1" applyFill="1" applyAlignment="1">
      <alignment horizontal="center" vertical="center" wrapText="1"/>
    </xf>
    <xf numFmtId="49" fontId="13" fillId="0" borderId="1" xfId="0" applyFont="1" applyFill="1" applyAlignment="1">
      <alignment horizontal="left" vertical="center" wrapText="1"/>
    </xf>
    <xf numFmtId="49" fontId="13" fillId="0" borderId="1" xfId="0" applyFont="1" applyFill="1" applyAlignment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4" fillId="0" borderId="19" xfId="0" applyFont="1" applyFill="1" applyAlignment="1">
      <alignment horizontal="center" vertical="center" wrapText="1"/>
    </xf>
    <xf numFmtId="49" fontId="14" fillId="0" borderId="1" xfId="0" applyFont="1" applyFill="1" applyAlignment="1">
      <alignment horizontal="center" vertical="center" wrapText="1"/>
    </xf>
    <xf numFmtId="49" fontId="14" fillId="0" borderId="1" xfId="0" applyFont="1" applyFill="1" applyAlignment="1">
      <alignment horizontal="left" vertical="center" wrapText="1"/>
    </xf>
    <xf numFmtId="49" fontId="14" fillId="0" borderId="1" xfId="0" applyFont="1" applyFill="1" applyAlignment="1">
      <alignment horizontal="right" vertical="center" wrapText="1"/>
    </xf>
    <xf numFmtId="178" fontId="13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182" fontId="13" fillId="0" borderId="1" xfId="0" applyNumberFormat="1" applyFont="1" applyBorder="1" applyAlignment="1">
      <alignment horizontal="right" vertical="top"/>
    </xf>
    <xf numFmtId="180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179" fontId="14" fillId="0" borderId="1" xfId="0" applyNumberFormat="1" applyFont="1" applyBorder="1" applyAlignment="1">
      <alignment horizontal="right" vertical="top"/>
    </xf>
    <xf numFmtId="177" fontId="14" fillId="0" borderId="1" xfId="0" applyNumberFormat="1" applyFont="1" applyBorder="1" applyAlignment="1">
      <alignment horizontal="center" vertical="top"/>
    </xf>
    <xf numFmtId="173" fontId="14" fillId="0" borderId="1" xfId="0" applyNumberFormat="1" applyFont="1" applyBorder="1" applyAlignment="1">
      <alignment horizontal="right" vertical="top"/>
    </xf>
    <xf numFmtId="182" fontId="14" fillId="0" borderId="1" xfId="0" applyNumberFormat="1" applyFont="1" applyBorder="1" applyAlignment="1">
      <alignment horizontal="right" vertical="top"/>
    </xf>
    <xf numFmtId="175" fontId="14" fillId="0" borderId="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left" vertical="top" wrapText="1"/>
    </xf>
    <xf numFmtId="0" fontId="15" fillId="0" borderId="0" xfId="20" applyFont="1" applyFill="1">
      <alignment/>
      <protection/>
    </xf>
    <xf numFmtId="190" fontId="0" fillId="0" borderId="0" xfId="20" applyNumberFormat="1" applyFont="1" applyFill="1">
      <alignment/>
      <protection/>
    </xf>
    <xf numFmtId="190" fontId="6" fillId="0" borderId="1" xfId="0" applyNumberFormat="1" applyFont="1" applyBorder="1" applyAlignment="1">
      <alignment horizontal="center" vertical="center"/>
    </xf>
    <xf numFmtId="190" fontId="7" fillId="0" borderId="0" xfId="0" applyNumberFormat="1" applyFont="1" applyFill="1" applyBorder="1" applyAlignment="1" applyProtection="1">
      <alignment horizontal="right"/>
      <protection locked="0"/>
    </xf>
    <xf numFmtId="49" fontId="6" fillId="0" borderId="1" xfId="0" applyFont="1" applyFill="1" applyBorder="1" applyAlignment="1">
      <alignment horizontal="center" vertical="center" wrapText="1"/>
    </xf>
    <xf numFmtId="49" fontId="6" fillId="0" borderId="1" xfId="0" applyFont="1" applyFill="1" applyBorder="1" applyAlignment="1">
      <alignment horizontal="left" vertical="center" wrapText="1"/>
    </xf>
    <xf numFmtId="190" fontId="6" fillId="0" borderId="1" xfId="0" applyNumberFormat="1" applyFont="1" applyFill="1" applyBorder="1" applyAlignment="1">
      <alignment horizontal="right" vertical="center" wrapText="1"/>
    </xf>
    <xf numFmtId="49" fontId="7" fillId="0" borderId="1" xfId="0" applyFont="1" applyFill="1" applyBorder="1" applyAlignment="1">
      <alignment horizontal="center" vertical="center" wrapText="1"/>
    </xf>
    <xf numFmtId="49" fontId="7" fillId="0" borderId="1" xfId="0" applyFont="1" applyFill="1" applyBorder="1" applyAlignment="1">
      <alignment horizontal="left" vertical="center" wrapText="1"/>
    </xf>
    <xf numFmtId="190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right"/>
    </xf>
    <xf numFmtId="49" fontId="6" fillId="0" borderId="16" xfId="0" applyFont="1" applyFill="1" applyBorder="1" applyAlignment="1">
      <alignment horizontal="center" vertical="center" wrapText="1"/>
    </xf>
    <xf numFmtId="49" fontId="7" fillId="0" borderId="15" xfId="0" applyFont="1" applyFill="1" applyBorder="1" applyAlignment="1">
      <alignment horizontal="center" vertical="center" wrapText="1"/>
    </xf>
    <xf numFmtId="49" fontId="7" fillId="0" borderId="15" xfId="0" applyFont="1" applyFill="1" applyBorder="1" applyAlignment="1">
      <alignment horizontal="center" vertical="center" wrapText="1"/>
    </xf>
    <xf numFmtId="49" fontId="7" fillId="0" borderId="17" xfId="0" applyFont="1" applyFill="1" applyBorder="1" applyAlignment="1">
      <alignment horizontal="center" vertical="center" wrapText="1"/>
    </xf>
    <xf numFmtId="49" fontId="7" fillId="0" borderId="16" xfId="0" applyFont="1" applyFill="1" applyBorder="1" applyAlignment="1">
      <alignment horizontal="center" vertical="center" wrapText="1"/>
    </xf>
    <xf numFmtId="49" fontId="7" fillId="0" borderId="16" xfId="0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left"/>
      <protection locked="0"/>
    </xf>
    <xf numFmtId="49" fontId="13" fillId="0" borderId="1" xfId="0" applyFont="1" applyFill="1" applyAlignment="1">
      <alignment horizontal="center" vertical="center" wrapText="1"/>
    </xf>
    <xf numFmtId="49" fontId="13" fillId="0" borderId="1" xfId="0" applyFont="1" applyFill="1" applyAlignment="1">
      <alignment horizontal="left" vertical="center" wrapText="1"/>
    </xf>
    <xf numFmtId="190" fontId="13" fillId="0" borderId="1" xfId="0" applyNumberFormat="1" applyFont="1" applyFill="1" applyAlignment="1">
      <alignment horizontal="right" vertical="center" wrapText="1"/>
    </xf>
    <xf numFmtId="49" fontId="14" fillId="0" borderId="1" xfId="0" applyFont="1" applyFill="1" applyAlignment="1">
      <alignment horizontal="center" vertical="center" wrapText="1"/>
    </xf>
    <xf numFmtId="49" fontId="14" fillId="0" borderId="1" xfId="0" applyFont="1" applyFill="1" applyAlignment="1">
      <alignment horizontal="left" vertical="center" wrapText="1"/>
    </xf>
    <xf numFmtId="190" fontId="14" fillId="0" borderId="1" xfId="0" applyNumberFormat="1" applyFont="1" applyFill="1" applyAlignment="1">
      <alignment horizontal="right" vertical="center" wrapText="1"/>
    </xf>
    <xf numFmtId="190" fontId="13" fillId="0" borderId="0" xfId="0" applyNumberFormat="1" applyFont="1" applyFill="1" applyBorder="1" applyAlignment="1" applyProtection="1">
      <alignment horizontal="right"/>
      <protection locked="0"/>
    </xf>
    <xf numFmtId="49" fontId="13" fillId="0" borderId="16" xfId="0" applyFont="1" applyFill="1" applyBorder="1" applyAlignment="1">
      <alignment horizontal="center" vertical="center" wrapText="1"/>
    </xf>
    <xf numFmtId="49" fontId="14" fillId="0" borderId="15" xfId="0" applyFont="1" applyFill="1" applyBorder="1" applyAlignment="1">
      <alignment horizontal="center" vertical="center" wrapText="1"/>
    </xf>
    <xf numFmtId="49" fontId="14" fillId="0" borderId="17" xfId="0" applyFont="1" applyFill="1" applyBorder="1" applyAlignment="1">
      <alignment horizontal="center" vertical="center" wrapText="1"/>
    </xf>
    <xf numFmtId="49" fontId="14" fillId="0" borderId="21" xfId="0" applyFont="1" applyFill="1" applyBorder="1" applyAlignment="1">
      <alignment horizontal="center" vertical="center" wrapText="1"/>
    </xf>
    <xf numFmtId="49" fontId="14" fillId="0" borderId="16" xfId="0" applyFont="1" applyFill="1" applyBorder="1" applyAlignment="1">
      <alignment horizontal="center" vertical="center" wrapText="1"/>
    </xf>
    <xf numFmtId="172" fontId="11" fillId="0" borderId="8" xfId="0" applyNumberFormat="1" applyFont="1" applyBorder="1" applyAlignment="1">
      <alignment horizontal="center" vertical="top"/>
    </xf>
    <xf numFmtId="174" fontId="12" fillId="0" borderId="16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90" fontId="0" fillId="0" borderId="1" xfId="0" applyNumberFormat="1" applyFont="1" applyBorder="1" applyAlignment="1">
      <alignment wrapText="1"/>
    </xf>
    <xf numFmtId="0" fontId="0" fillId="0" borderId="21" xfId="0" applyFont="1" applyBorder="1" applyAlignment="1">
      <alignment horizontal="center"/>
    </xf>
    <xf numFmtId="178" fontId="11" fillId="0" borderId="8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7" fontId="12" fillId="0" borderId="16" xfId="0" applyNumberFormat="1" applyFont="1" applyBorder="1" applyAlignment="1">
      <alignment horizontal="center" vertical="top"/>
    </xf>
    <xf numFmtId="190" fontId="3" fillId="0" borderId="2" xfId="18" applyNumberFormat="1" applyFont="1" applyFill="1" applyBorder="1" applyAlignment="1">
      <alignment horizontal="right"/>
      <protection/>
    </xf>
    <xf numFmtId="190" fontId="10" fillId="0" borderId="2" xfId="18" applyNumberFormat="1" applyFont="1" applyFill="1" applyBorder="1" applyAlignment="1">
      <alignment vertical="center"/>
      <protection/>
    </xf>
    <xf numFmtId="190" fontId="0" fillId="0" borderId="2" xfId="18" applyNumberFormat="1" applyFont="1" applyFill="1" applyBorder="1" applyAlignment="1" applyProtection="1">
      <alignment vertical="center"/>
      <protection locked="0"/>
    </xf>
    <xf numFmtId="190" fontId="10" fillId="0" borderId="2" xfId="18" applyNumberFormat="1" applyFont="1" applyFill="1" applyBorder="1" applyAlignment="1" applyProtection="1">
      <alignment vertical="center"/>
      <protection locked="0"/>
    </xf>
    <xf numFmtId="190" fontId="10" fillId="0" borderId="2" xfId="18" applyNumberFormat="1" applyFont="1" applyFill="1" applyBorder="1" applyAlignment="1" applyProtection="1" quotePrefix="1">
      <alignment vertical="center"/>
      <protection locked="0"/>
    </xf>
    <xf numFmtId="190" fontId="3" fillId="0" borderId="2" xfId="18" applyNumberFormat="1" applyFont="1" applyFill="1" applyBorder="1" applyAlignment="1" applyProtection="1">
      <alignment/>
      <protection locked="0"/>
    </xf>
    <xf numFmtId="190" fontId="0" fillId="0" borderId="2" xfId="18" applyNumberFormat="1" applyFont="1" applyFill="1" applyBorder="1" applyAlignment="1" applyProtection="1">
      <alignment vertical="top"/>
      <protection locked="0"/>
    </xf>
    <xf numFmtId="190" fontId="0" fillId="0" borderId="2" xfId="18" applyNumberFormat="1" applyFont="1" applyFill="1" applyBorder="1" applyAlignment="1">
      <alignment vertical="center"/>
      <protection/>
    </xf>
    <xf numFmtId="190" fontId="9" fillId="0" borderId="2" xfId="18" applyNumberFormat="1" applyFont="1" applyFill="1" applyBorder="1" applyAlignment="1" applyProtection="1">
      <alignment vertical="center"/>
      <protection locked="0"/>
    </xf>
    <xf numFmtId="190" fontId="0" fillId="0" borderId="0" xfId="24" applyNumberFormat="1" applyFont="1" applyBorder="1">
      <alignment/>
      <protection/>
    </xf>
    <xf numFmtId="190" fontId="3" fillId="0" borderId="23" xfId="18" applyNumberFormat="1" applyFont="1" applyBorder="1" applyAlignment="1">
      <alignment/>
      <protection/>
    </xf>
    <xf numFmtId="0" fontId="0" fillId="0" borderId="14" xfId="0" applyFont="1" applyBorder="1" applyAlignment="1">
      <alignment horizontal="center"/>
    </xf>
    <xf numFmtId="178" fontId="11" fillId="0" borderId="16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0" fontId="12" fillId="0" borderId="28" xfId="0" applyNumberFormat="1" applyFont="1" applyBorder="1" applyAlignment="1">
      <alignment horizontal="center" vertical="top"/>
    </xf>
    <xf numFmtId="49" fontId="14" fillId="0" borderId="2" xfId="20" applyNumberFormat="1" applyFont="1" applyFill="1" applyBorder="1" applyAlignment="1">
      <alignment horizontal="center" vertical="top" wrapText="1"/>
      <protection/>
    </xf>
    <xf numFmtId="0" fontId="6" fillId="0" borderId="2" xfId="20" applyFont="1" applyFill="1" applyBorder="1" applyAlignment="1">
      <alignment horizontal="center" vertical="top" wrapText="1"/>
      <protection/>
    </xf>
    <xf numFmtId="189" fontId="6" fillId="0" borderId="2" xfId="20" applyNumberFormat="1" applyFont="1" applyFill="1" applyBorder="1" applyAlignment="1">
      <alignment horizontal="center" vertical="top" wrapText="1"/>
      <protection/>
    </xf>
    <xf numFmtId="0" fontId="13" fillId="0" borderId="2" xfId="20" applyFont="1" applyFill="1" applyBorder="1" applyAlignment="1">
      <alignment horizontal="center" vertical="top" wrapText="1"/>
      <protection/>
    </xf>
    <xf numFmtId="189" fontId="14" fillId="0" borderId="2" xfId="20" applyNumberFormat="1" applyFont="1" applyFill="1" applyBorder="1" applyAlignment="1">
      <alignment horizontal="right" vertical="top" wrapText="1"/>
      <protection/>
    </xf>
    <xf numFmtId="0" fontId="14" fillId="0" borderId="2" xfId="20" applyFont="1" applyFill="1" applyBorder="1" applyAlignment="1">
      <alignment horizontal="center" vertical="top" wrapText="1"/>
      <protection/>
    </xf>
    <xf numFmtId="0" fontId="13" fillId="0" borderId="5" xfId="20" applyFont="1" applyFill="1" applyBorder="1" applyAlignment="1">
      <alignment horizontal="center" vertical="top" wrapText="1"/>
      <protection/>
    </xf>
    <xf numFmtId="180" fontId="12" fillId="0" borderId="29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 wrapText="1"/>
    </xf>
    <xf numFmtId="190" fontId="12" fillId="0" borderId="16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90" fontId="12" fillId="0" borderId="15" xfId="0" applyNumberFormat="1" applyFont="1" applyBorder="1" applyAlignment="1">
      <alignment horizontal="right" vertical="top" wrapText="1"/>
    </xf>
    <xf numFmtId="177" fontId="12" fillId="0" borderId="21" xfId="0" applyNumberFormat="1" applyFont="1" applyBorder="1" applyAlignment="1">
      <alignment horizontal="center" vertical="top"/>
    </xf>
    <xf numFmtId="0" fontId="6" fillId="0" borderId="4" xfId="20" applyFont="1" applyFill="1" applyBorder="1" applyAlignment="1">
      <alignment horizontal="center" vertical="top" wrapText="1"/>
      <protection/>
    </xf>
    <xf numFmtId="0" fontId="0" fillId="0" borderId="4" xfId="0" applyBorder="1" applyAlignment="1">
      <alignment/>
    </xf>
    <xf numFmtId="179" fontId="12" fillId="0" borderId="1" xfId="0" applyNumberFormat="1" applyFont="1" applyBorder="1" applyAlignment="1">
      <alignment horizontal="right" vertical="top" wrapText="1"/>
    </xf>
    <xf numFmtId="174" fontId="12" fillId="0" borderId="29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/>
    </xf>
    <xf numFmtId="190" fontId="12" fillId="0" borderId="16" xfId="0" applyNumberFormat="1" applyFont="1" applyBorder="1" applyAlignment="1">
      <alignment horizontal="right" vertical="top"/>
    </xf>
    <xf numFmtId="176" fontId="12" fillId="0" borderId="16" xfId="0" applyNumberFormat="1" applyFont="1" applyBorder="1" applyAlignment="1">
      <alignment horizontal="center" vertical="top"/>
    </xf>
    <xf numFmtId="180" fontId="12" fillId="0" borderId="18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horizontal="center"/>
    </xf>
    <xf numFmtId="0" fontId="8" fillId="0" borderId="30" xfId="20" applyFont="1" applyFill="1" applyBorder="1" applyAlignment="1">
      <alignment horizontal="center" vertical="top" wrapText="1"/>
      <protection/>
    </xf>
    <xf numFmtId="190" fontId="8" fillId="0" borderId="2" xfId="20" applyNumberFormat="1" applyFont="1" applyFill="1" applyBorder="1" applyAlignment="1">
      <alignment horizontal="right" vertical="top" wrapText="1"/>
      <protection/>
    </xf>
    <xf numFmtId="0" fontId="3" fillId="0" borderId="0" xfId="20" applyFont="1" applyFill="1" applyAlignment="1">
      <alignment horizontal="center"/>
      <protection/>
    </xf>
    <xf numFmtId="0" fontId="8" fillId="0" borderId="2" xfId="20" applyFont="1" applyFill="1" applyBorder="1" applyAlignment="1">
      <alignment horizontal="center" vertical="top" wrapText="1"/>
      <protection/>
    </xf>
    <xf numFmtId="0" fontId="4" fillId="0" borderId="2" xfId="20" applyFont="1" applyFill="1" applyBorder="1" applyAlignment="1">
      <alignment horizontal="center" vertical="top" wrapText="1"/>
      <protection/>
    </xf>
    <xf numFmtId="0" fontId="4" fillId="0" borderId="3" xfId="20" applyFont="1" applyFill="1" applyBorder="1" applyAlignment="1">
      <alignment horizontal="center" vertical="top" wrapText="1"/>
      <protection/>
    </xf>
    <xf numFmtId="0" fontId="8" fillId="0" borderId="4" xfId="20" applyFont="1" applyFill="1" applyBorder="1" applyAlignment="1">
      <alignment vertical="top" wrapText="1"/>
      <protection/>
    </xf>
    <xf numFmtId="0" fontId="3" fillId="0" borderId="2" xfId="24" applyFont="1" applyFill="1" applyBorder="1" applyAlignment="1">
      <alignment horizontal="center" vertical="center"/>
      <protection/>
    </xf>
    <xf numFmtId="190" fontId="3" fillId="0" borderId="2" xfId="19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6" fillId="0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7" fillId="0" borderId="31" xfId="0" applyFont="1" applyFill="1" applyBorder="1" applyAlignment="1">
      <alignment horizontal="center" vertical="center" wrapText="1"/>
    </xf>
    <xf numFmtId="49" fontId="7" fillId="0" borderId="32" xfId="0" applyFont="1" applyFill="1" applyAlignment="1">
      <alignment horizontal="center" vertical="center" wrapText="1"/>
    </xf>
    <xf numFmtId="0" fontId="8" fillId="0" borderId="33" xfId="20" applyFont="1" applyFill="1" applyBorder="1" applyAlignment="1">
      <alignment horizontal="center" vertical="top" wrapText="1"/>
      <protection/>
    </xf>
    <xf numFmtId="0" fontId="4" fillId="0" borderId="4" xfId="20" applyFont="1" applyFill="1" applyBorder="1" applyAlignment="1">
      <alignment horizontal="center" vertical="top" wrapText="1"/>
      <protection/>
    </xf>
    <xf numFmtId="0" fontId="8" fillId="0" borderId="5" xfId="20" applyFont="1" applyFill="1" applyBorder="1" applyAlignment="1">
      <alignment vertical="top" wrapText="1"/>
      <protection/>
    </xf>
    <xf numFmtId="49" fontId="8" fillId="0" borderId="2" xfId="20" applyNumberFormat="1" applyFont="1" applyFill="1" applyBorder="1" applyAlignment="1">
      <alignment horizontal="center" vertical="top" wrapText="1"/>
      <protection/>
    </xf>
    <xf numFmtId="190" fontId="8" fillId="0" borderId="2" xfId="20" applyNumberFormat="1" applyFont="1" applyFill="1" applyBorder="1" applyAlignment="1">
      <alignment horizontal="center" vertical="top" wrapText="1"/>
      <protection/>
    </xf>
    <xf numFmtId="190" fontId="5" fillId="0" borderId="2" xfId="20" applyNumberFormat="1" applyFont="1" applyFill="1" applyBorder="1" applyAlignment="1">
      <alignment horizontal="right" vertical="top" wrapText="1"/>
      <protection/>
    </xf>
    <xf numFmtId="190" fontId="6" fillId="0" borderId="2" xfId="20" applyNumberFormat="1" applyFont="1" applyFill="1" applyBorder="1" applyAlignment="1">
      <alignment horizontal="center" vertical="top" wrapText="1"/>
      <protection/>
    </xf>
    <xf numFmtId="190" fontId="0" fillId="0" borderId="0" xfId="20" applyNumberFormat="1" applyFont="1" applyFill="1" applyBorder="1" applyAlignment="1">
      <alignment wrapText="1"/>
      <protection/>
    </xf>
    <xf numFmtId="0" fontId="2" fillId="0" borderId="0" xfId="20" applyFont="1" applyFill="1" applyBorder="1" applyAlignment="1">
      <alignment wrapText="1"/>
      <protection/>
    </xf>
    <xf numFmtId="0" fontId="13" fillId="0" borderId="30" xfId="20" applyFont="1" applyFill="1" applyBorder="1" applyAlignment="1">
      <alignment horizontal="left" vertical="top" wrapText="1"/>
      <protection/>
    </xf>
    <xf numFmtId="0" fontId="13" fillId="0" borderId="34" xfId="20" applyFont="1" applyFill="1" applyBorder="1" applyAlignment="1">
      <alignment horizontal="left" vertical="top" wrapText="1"/>
      <protection/>
    </xf>
    <xf numFmtId="0" fontId="13" fillId="0" borderId="33" xfId="20" applyFont="1" applyFill="1" applyBorder="1" applyAlignment="1">
      <alignment horizontal="left" vertical="top" wrapText="1"/>
      <protection/>
    </xf>
    <xf numFmtId="0" fontId="16" fillId="0" borderId="2" xfId="20" applyFont="1" applyFill="1" applyBorder="1" applyAlignment="1">
      <alignment vertical="top" wrapText="1"/>
      <protection/>
    </xf>
    <xf numFmtId="0" fontId="15" fillId="0" borderId="2" xfId="20" applyFont="1" applyFill="1" applyBorder="1" applyAlignment="1">
      <alignment vertical="top" wrapText="1"/>
      <protection/>
    </xf>
    <xf numFmtId="49" fontId="14" fillId="0" borderId="2" xfId="20" applyNumberFormat="1" applyFont="1" applyFill="1" applyBorder="1" applyAlignment="1">
      <alignment horizontal="center" vertical="top" wrapText="1"/>
      <protection/>
    </xf>
    <xf numFmtId="0" fontId="13" fillId="0" borderId="2" xfId="20" applyFont="1" applyFill="1" applyBorder="1" applyAlignment="1">
      <alignment horizontal="center" vertical="top" wrapText="1"/>
      <protection/>
    </xf>
    <xf numFmtId="0" fontId="13" fillId="0" borderId="3" xfId="20" applyFont="1" applyFill="1" applyBorder="1" applyAlignment="1">
      <alignment horizontal="center" vertical="top" wrapText="1"/>
      <protection/>
    </xf>
    <xf numFmtId="0" fontId="13" fillId="0" borderId="5" xfId="20" applyFont="1" applyFill="1" applyBorder="1" applyAlignment="1">
      <alignment horizontal="center" vertical="top" wrapText="1"/>
      <protection/>
    </xf>
    <xf numFmtId="0" fontId="14" fillId="0" borderId="2" xfId="20" applyFont="1" applyFill="1" applyBorder="1" applyAlignment="1">
      <alignment horizontal="center" vertical="top" wrapText="1"/>
      <protection/>
    </xf>
    <xf numFmtId="0" fontId="3" fillId="0" borderId="3" xfId="20" applyFont="1" applyFill="1" applyBorder="1" applyAlignment="1">
      <alignment horizontal="center" vertical="top" wrapText="1"/>
      <protection/>
    </xf>
    <xf numFmtId="0" fontId="3" fillId="0" borderId="5" xfId="20" applyFont="1" applyFill="1" applyBorder="1" applyAlignment="1">
      <alignment horizontal="center" vertical="top" wrapText="1"/>
      <protection/>
    </xf>
    <xf numFmtId="0" fontId="6" fillId="0" borderId="35" xfId="20" applyFont="1" applyFill="1" applyBorder="1" applyAlignment="1">
      <alignment horizontal="center" vertical="top" wrapText="1"/>
      <protection/>
    </xf>
    <xf numFmtId="0" fontId="6" fillId="0" borderId="36" xfId="20" applyFont="1" applyFill="1" applyBorder="1" applyAlignment="1">
      <alignment horizontal="center" vertical="top" wrapText="1"/>
      <protection/>
    </xf>
    <xf numFmtId="0" fontId="6" fillId="0" borderId="37" xfId="20" applyFont="1" applyFill="1" applyBorder="1" applyAlignment="1">
      <alignment horizontal="center" vertical="top" wrapText="1"/>
      <protection/>
    </xf>
    <xf numFmtId="0" fontId="6" fillId="0" borderId="38" xfId="20" applyFont="1" applyFill="1" applyBorder="1" applyAlignment="1">
      <alignment horizontal="center" vertical="top" wrapText="1"/>
      <protection/>
    </xf>
    <xf numFmtId="0" fontId="3" fillId="0" borderId="2" xfId="20" applyFont="1" applyFill="1" applyBorder="1" applyAlignment="1">
      <alignment vertical="top" wrapText="1"/>
      <protection/>
    </xf>
    <xf numFmtId="0" fontId="6" fillId="0" borderId="3" xfId="20" applyFont="1" applyFill="1" applyBorder="1" applyAlignment="1">
      <alignment horizontal="center" vertical="top" wrapText="1"/>
      <protection/>
    </xf>
    <xf numFmtId="0" fontId="6" fillId="0" borderId="5" xfId="20" applyFont="1" applyFill="1" applyBorder="1" applyAlignment="1">
      <alignment horizontal="center" vertical="top" wrapText="1"/>
      <protection/>
    </xf>
    <xf numFmtId="189" fontId="6" fillId="0" borderId="2" xfId="20" applyNumberFormat="1" applyFont="1" applyFill="1" applyBorder="1" applyAlignment="1">
      <alignment horizontal="right" vertical="top" wrapText="1"/>
      <protection/>
    </xf>
    <xf numFmtId="49" fontId="14" fillId="0" borderId="3" xfId="20" applyNumberFormat="1" applyFont="1" applyFill="1" applyBorder="1" applyAlignment="1">
      <alignment horizontal="center" vertical="top" wrapText="1"/>
      <protection/>
    </xf>
    <xf numFmtId="49" fontId="14" fillId="0" borderId="5" xfId="20" applyNumberFormat="1" applyFont="1" applyFill="1" applyBorder="1" applyAlignment="1">
      <alignment horizontal="center" vertical="top" wrapText="1"/>
      <protection/>
    </xf>
    <xf numFmtId="49" fontId="3" fillId="0" borderId="3" xfId="20" applyNumberFormat="1" applyFont="1" applyFill="1" applyBorder="1" applyAlignment="1">
      <alignment horizontal="center" vertical="top" wrapText="1"/>
      <protection/>
    </xf>
    <xf numFmtId="49" fontId="3" fillId="0" borderId="5" xfId="20" applyNumberFormat="1" applyFont="1" applyFill="1" applyBorder="1" applyAlignment="1">
      <alignment horizontal="center" vertical="top" wrapText="1"/>
      <protection/>
    </xf>
    <xf numFmtId="0" fontId="14" fillId="0" borderId="3" xfId="20" applyFont="1" applyFill="1" applyBorder="1" applyAlignment="1">
      <alignment horizontal="center" vertical="top" wrapText="1"/>
      <protection/>
    </xf>
    <xf numFmtId="0" fontId="14" fillId="0" borderId="5" xfId="20" applyFont="1" applyFill="1" applyBorder="1" applyAlignment="1">
      <alignment horizontal="center" vertical="top" wrapText="1"/>
      <protection/>
    </xf>
    <xf numFmtId="189" fontId="14" fillId="0" borderId="2" xfId="20" applyNumberFormat="1" applyFont="1" applyFill="1" applyBorder="1" applyAlignment="1">
      <alignment horizontal="right" vertical="top" wrapText="1"/>
      <protection/>
    </xf>
    <xf numFmtId="0" fontId="14" fillId="0" borderId="3" xfId="20" applyFont="1" applyFill="1" applyBorder="1" applyAlignment="1">
      <alignment horizontal="center" vertical="justify" wrapText="1"/>
      <protection/>
    </xf>
    <xf numFmtId="0" fontId="0" fillId="0" borderId="5" xfId="0" applyBorder="1" applyAlignment="1">
      <alignment/>
    </xf>
    <xf numFmtId="0" fontId="6" fillId="0" borderId="2" xfId="20" applyFont="1" applyFill="1" applyBorder="1" applyAlignment="1">
      <alignment horizontal="center" vertical="top" wrapText="1"/>
      <protection/>
    </xf>
    <xf numFmtId="189" fontId="6" fillId="0" borderId="2" xfId="20" applyNumberFormat="1" applyFont="1" applyFill="1" applyBorder="1" applyAlignment="1">
      <alignment horizontal="center" vertical="top" wrapText="1"/>
      <protection/>
    </xf>
    <xf numFmtId="49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4" fillId="0" borderId="32" xfId="0" applyFont="1" applyFill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/>
      <protection locked="0"/>
    </xf>
  </cellXfs>
  <cellStyles count="11">
    <cellStyle name="Normal" xfId="0"/>
    <cellStyle name="Comma" xfId="15"/>
    <cellStyle name="Comma [0]" xfId="16"/>
    <cellStyle name="Hyperlink" xfId="17"/>
    <cellStyle name="Normalny_IV Prognoza 02" xfId="18"/>
    <cellStyle name="Normalny_Prognoza 03 II STARA+" xfId="19"/>
    <cellStyle name="Normalny_Zakł i GFOŚiGW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3790950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Line 3"/>
        <xdr:cNvSpPr>
          <a:spLocks/>
        </xdr:cNvSpPr>
      </xdr:nvSpPr>
      <xdr:spPr>
        <a:xfrm>
          <a:off x="3790950" y="7839075"/>
          <a:ext cx="2247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</xdr:col>
      <xdr:colOff>314325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5648325"/>
          <a:ext cx="1419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3362325</xdr:colOff>
      <xdr:row>9</xdr:row>
      <xdr:rowOff>19050</xdr:rowOff>
    </xdr:from>
    <xdr:to>
      <xdr:col>4</xdr:col>
      <xdr:colOff>1038225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4914900" y="2124075"/>
          <a:ext cx="1314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42</xdr:row>
      <xdr:rowOff>0</xdr:rowOff>
    </xdr:from>
    <xdr:to>
      <xdr:col>3</xdr:col>
      <xdr:colOff>838200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533775" y="8696325"/>
          <a:ext cx="2228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2495550</xdr:colOff>
      <xdr:row>134</xdr:row>
      <xdr:rowOff>0</xdr:rowOff>
    </xdr:from>
    <xdr:to>
      <xdr:col>5</xdr:col>
      <xdr:colOff>9525</xdr:colOff>
      <xdr:row>134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4048125" y="29241750"/>
          <a:ext cx="19431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2</xdr:col>
      <xdr:colOff>314325</xdr:colOff>
      <xdr:row>134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2924175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2495550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4048125" y="6410325"/>
          <a:ext cx="22479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2</xdr:col>
      <xdr:colOff>314325</xdr:colOff>
      <xdr:row>20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64103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14</xdr:row>
      <xdr:rowOff>0</xdr:rowOff>
    </xdr:from>
    <xdr:to>
      <xdr:col>3</xdr:col>
      <xdr:colOff>495300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304925" y="24288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29</xdr:row>
      <xdr:rowOff>0</xdr:rowOff>
    </xdr:from>
    <xdr:to>
      <xdr:col>3</xdr:col>
      <xdr:colOff>495300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304925" y="48577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34</xdr:row>
      <xdr:rowOff>0</xdr:rowOff>
    </xdr:from>
    <xdr:to>
      <xdr:col>3</xdr:col>
      <xdr:colOff>495300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1304925" y="56673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54</xdr:row>
      <xdr:rowOff>0</xdr:rowOff>
    </xdr:from>
    <xdr:to>
      <xdr:col>3</xdr:col>
      <xdr:colOff>495300</xdr:colOff>
      <xdr:row>54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1304925" y="89058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81</xdr:row>
      <xdr:rowOff>0</xdr:rowOff>
    </xdr:from>
    <xdr:to>
      <xdr:col>3</xdr:col>
      <xdr:colOff>495300</xdr:colOff>
      <xdr:row>81</xdr:row>
      <xdr:rowOff>0</xdr:rowOff>
    </xdr:to>
    <xdr:sp>
      <xdr:nvSpPr>
        <xdr:cNvPr id="5" name="Line 12"/>
        <xdr:cNvSpPr>
          <a:spLocks/>
        </xdr:cNvSpPr>
      </xdr:nvSpPr>
      <xdr:spPr>
        <a:xfrm flipH="1" flipV="1">
          <a:off x="1304925" y="136017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88</xdr:row>
      <xdr:rowOff>0</xdr:rowOff>
    </xdr:from>
    <xdr:to>
      <xdr:col>3</xdr:col>
      <xdr:colOff>495300</xdr:colOff>
      <xdr:row>88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1304925" y="147351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98</xdr:row>
      <xdr:rowOff>0</xdr:rowOff>
    </xdr:from>
    <xdr:to>
      <xdr:col>3</xdr:col>
      <xdr:colOff>495300</xdr:colOff>
      <xdr:row>98</xdr:row>
      <xdr:rowOff>0</xdr:rowOff>
    </xdr:to>
    <xdr:sp>
      <xdr:nvSpPr>
        <xdr:cNvPr id="7" name="Line 15"/>
        <xdr:cNvSpPr>
          <a:spLocks/>
        </xdr:cNvSpPr>
      </xdr:nvSpPr>
      <xdr:spPr>
        <a:xfrm flipH="1" flipV="1">
          <a:off x="1304925" y="163544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128</xdr:row>
      <xdr:rowOff>0</xdr:rowOff>
    </xdr:from>
    <xdr:to>
      <xdr:col>3</xdr:col>
      <xdr:colOff>495300</xdr:colOff>
      <xdr:row>128</xdr:row>
      <xdr:rowOff>0</xdr:rowOff>
    </xdr:to>
    <xdr:sp>
      <xdr:nvSpPr>
        <xdr:cNvPr id="8" name="Line 20"/>
        <xdr:cNvSpPr>
          <a:spLocks/>
        </xdr:cNvSpPr>
      </xdr:nvSpPr>
      <xdr:spPr>
        <a:xfrm flipH="1" flipV="1">
          <a:off x="1304925" y="212121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179</xdr:row>
      <xdr:rowOff>0</xdr:rowOff>
    </xdr:from>
    <xdr:to>
      <xdr:col>3</xdr:col>
      <xdr:colOff>495300</xdr:colOff>
      <xdr:row>179</xdr:row>
      <xdr:rowOff>0</xdr:rowOff>
    </xdr:to>
    <xdr:sp>
      <xdr:nvSpPr>
        <xdr:cNvPr id="9" name="Line 24"/>
        <xdr:cNvSpPr>
          <a:spLocks/>
        </xdr:cNvSpPr>
      </xdr:nvSpPr>
      <xdr:spPr>
        <a:xfrm flipH="1" flipV="1">
          <a:off x="1304925" y="297942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184</xdr:row>
      <xdr:rowOff>0</xdr:rowOff>
    </xdr:from>
    <xdr:to>
      <xdr:col>3</xdr:col>
      <xdr:colOff>495300</xdr:colOff>
      <xdr:row>184</xdr:row>
      <xdr:rowOff>0</xdr:rowOff>
    </xdr:to>
    <xdr:sp>
      <xdr:nvSpPr>
        <xdr:cNvPr id="10" name="Line 25"/>
        <xdr:cNvSpPr>
          <a:spLocks/>
        </xdr:cNvSpPr>
      </xdr:nvSpPr>
      <xdr:spPr>
        <a:xfrm flipH="1" flipV="1">
          <a:off x="1304925" y="306038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235</xdr:row>
      <xdr:rowOff>0</xdr:rowOff>
    </xdr:from>
    <xdr:to>
      <xdr:col>3</xdr:col>
      <xdr:colOff>495300</xdr:colOff>
      <xdr:row>235</xdr:row>
      <xdr:rowOff>0</xdr:rowOff>
    </xdr:to>
    <xdr:sp>
      <xdr:nvSpPr>
        <xdr:cNvPr id="11" name="Line 27"/>
        <xdr:cNvSpPr>
          <a:spLocks/>
        </xdr:cNvSpPr>
      </xdr:nvSpPr>
      <xdr:spPr>
        <a:xfrm flipH="1" flipV="1">
          <a:off x="1304925" y="393477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238</xdr:row>
      <xdr:rowOff>0</xdr:rowOff>
    </xdr:from>
    <xdr:to>
      <xdr:col>3</xdr:col>
      <xdr:colOff>495300</xdr:colOff>
      <xdr:row>238</xdr:row>
      <xdr:rowOff>0</xdr:rowOff>
    </xdr:to>
    <xdr:sp>
      <xdr:nvSpPr>
        <xdr:cNvPr id="12" name="Line 28"/>
        <xdr:cNvSpPr>
          <a:spLocks/>
        </xdr:cNvSpPr>
      </xdr:nvSpPr>
      <xdr:spPr>
        <a:xfrm flipH="1" flipV="1">
          <a:off x="1304925" y="399954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250</xdr:row>
      <xdr:rowOff>0</xdr:rowOff>
    </xdr:from>
    <xdr:to>
      <xdr:col>3</xdr:col>
      <xdr:colOff>495300</xdr:colOff>
      <xdr:row>250</xdr:row>
      <xdr:rowOff>0</xdr:rowOff>
    </xdr:to>
    <xdr:sp>
      <xdr:nvSpPr>
        <xdr:cNvPr id="13" name="Line 29"/>
        <xdr:cNvSpPr>
          <a:spLocks/>
        </xdr:cNvSpPr>
      </xdr:nvSpPr>
      <xdr:spPr>
        <a:xfrm flipH="1" flipV="1">
          <a:off x="1304925" y="419385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267</xdr:row>
      <xdr:rowOff>0</xdr:rowOff>
    </xdr:from>
    <xdr:to>
      <xdr:col>3</xdr:col>
      <xdr:colOff>495300</xdr:colOff>
      <xdr:row>267</xdr:row>
      <xdr:rowOff>0</xdr:rowOff>
    </xdr:to>
    <xdr:sp>
      <xdr:nvSpPr>
        <xdr:cNvPr id="14" name="Line 30"/>
        <xdr:cNvSpPr>
          <a:spLocks/>
        </xdr:cNvSpPr>
      </xdr:nvSpPr>
      <xdr:spPr>
        <a:xfrm flipH="1" flipV="1">
          <a:off x="1304925" y="446913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278</xdr:row>
      <xdr:rowOff>0</xdr:rowOff>
    </xdr:from>
    <xdr:to>
      <xdr:col>3</xdr:col>
      <xdr:colOff>495300</xdr:colOff>
      <xdr:row>278</xdr:row>
      <xdr:rowOff>0</xdr:rowOff>
    </xdr:to>
    <xdr:sp>
      <xdr:nvSpPr>
        <xdr:cNvPr id="15" name="Line 31"/>
        <xdr:cNvSpPr>
          <a:spLocks/>
        </xdr:cNvSpPr>
      </xdr:nvSpPr>
      <xdr:spPr>
        <a:xfrm flipH="1" flipV="1">
          <a:off x="1304925" y="466344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302</xdr:row>
      <xdr:rowOff>0</xdr:rowOff>
    </xdr:from>
    <xdr:to>
      <xdr:col>3</xdr:col>
      <xdr:colOff>495300</xdr:colOff>
      <xdr:row>302</xdr:row>
      <xdr:rowOff>0</xdr:rowOff>
    </xdr:to>
    <xdr:sp>
      <xdr:nvSpPr>
        <xdr:cNvPr id="16" name="Line 32"/>
        <xdr:cNvSpPr>
          <a:spLocks/>
        </xdr:cNvSpPr>
      </xdr:nvSpPr>
      <xdr:spPr>
        <a:xfrm flipH="1" flipV="1">
          <a:off x="1304925" y="506825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358</xdr:row>
      <xdr:rowOff>0</xdr:rowOff>
    </xdr:from>
    <xdr:to>
      <xdr:col>3</xdr:col>
      <xdr:colOff>495300</xdr:colOff>
      <xdr:row>358</xdr:row>
      <xdr:rowOff>0</xdr:rowOff>
    </xdr:to>
    <xdr:sp>
      <xdr:nvSpPr>
        <xdr:cNvPr id="17" name="Line 36"/>
        <xdr:cNvSpPr>
          <a:spLocks/>
        </xdr:cNvSpPr>
      </xdr:nvSpPr>
      <xdr:spPr>
        <a:xfrm flipH="1" flipV="1">
          <a:off x="1304925" y="600741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361</xdr:row>
      <xdr:rowOff>0</xdr:rowOff>
    </xdr:from>
    <xdr:to>
      <xdr:col>3</xdr:col>
      <xdr:colOff>495300</xdr:colOff>
      <xdr:row>361</xdr:row>
      <xdr:rowOff>0</xdr:rowOff>
    </xdr:to>
    <xdr:sp>
      <xdr:nvSpPr>
        <xdr:cNvPr id="18" name="Line 37"/>
        <xdr:cNvSpPr>
          <a:spLocks/>
        </xdr:cNvSpPr>
      </xdr:nvSpPr>
      <xdr:spPr>
        <a:xfrm flipH="1" flipV="1">
          <a:off x="1304925" y="605599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386</xdr:row>
      <xdr:rowOff>0</xdr:rowOff>
    </xdr:from>
    <xdr:to>
      <xdr:col>3</xdr:col>
      <xdr:colOff>495300</xdr:colOff>
      <xdr:row>386</xdr:row>
      <xdr:rowOff>0</xdr:rowOff>
    </xdr:to>
    <xdr:sp>
      <xdr:nvSpPr>
        <xdr:cNvPr id="19" name="Line 38"/>
        <xdr:cNvSpPr>
          <a:spLocks/>
        </xdr:cNvSpPr>
      </xdr:nvSpPr>
      <xdr:spPr>
        <a:xfrm flipH="1" flipV="1">
          <a:off x="1304925" y="650938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446</xdr:row>
      <xdr:rowOff>0</xdr:rowOff>
    </xdr:from>
    <xdr:to>
      <xdr:col>3</xdr:col>
      <xdr:colOff>495300</xdr:colOff>
      <xdr:row>446</xdr:row>
      <xdr:rowOff>0</xdr:rowOff>
    </xdr:to>
    <xdr:sp>
      <xdr:nvSpPr>
        <xdr:cNvPr id="20" name="Line 39"/>
        <xdr:cNvSpPr>
          <a:spLocks/>
        </xdr:cNvSpPr>
      </xdr:nvSpPr>
      <xdr:spPr>
        <a:xfrm flipH="1" flipV="1">
          <a:off x="1304925" y="761047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453</xdr:row>
      <xdr:rowOff>0</xdr:rowOff>
    </xdr:from>
    <xdr:to>
      <xdr:col>3</xdr:col>
      <xdr:colOff>495300</xdr:colOff>
      <xdr:row>453</xdr:row>
      <xdr:rowOff>0</xdr:rowOff>
    </xdr:to>
    <xdr:sp>
      <xdr:nvSpPr>
        <xdr:cNvPr id="21" name="Line 40"/>
        <xdr:cNvSpPr>
          <a:spLocks/>
        </xdr:cNvSpPr>
      </xdr:nvSpPr>
      <xdr:spPr>
        <a:xfrm flipH="1" flipV="1">
          <a:off x="1304925" y="772382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456</xdr:row>
      <xdr:rowOff>0</xdr:rowOff>
    </xdr:from>
    <xdr:to>
      <xdr:col>3</xdr:col>
      <xdr:colOff>495300</xdr:colOff>
      <xdr:row>456</xdr:row>
      <xdr:rowOff>0</xdr:rowOff>
    </xdr:to>
    <xdr:sp>
      <xdr:nvSpPr>
        <xdr:cNvPr id="22" name="Line 41"/>
        <xdr:cNvSpPr>
          <a:spLocks/>
        </xdr:cNvSpPr>
      </xdr:nvSpPr>
      <xdr:spPr>
        <a:xfrm flipH="1" flipV="1">
          <a:off x="1304925" y="777240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460</xdr:row>
      <xdr:rowOff>0</xdr:rowOff>
    </xdr:from>
    <xdr:to>
      <xdr:col>3</xdr:col>
      <xdr:colOff>495300</xdr:colOff>
      <xdr:row>460</xdr:row>
      <xdr:rowOff>0</xdr:rowOff>
    </xdr:to>
    <xdr:sp>
      <xdr:nvSpPr>
        <xdr:cNvPr id="23" name="Line 42"/>
        <xdr:cNvSpPr>
          <a:spLocks/>
        </xdr:cNvSpPr>
      </xdr:nvSpPr>
      <xdr:spPr>
        <a:xfrm flipH="1" flipV="1">
          <a:off x="1304925" y="783717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471</xdr:row>
      <xdr:rowOff>0</xdr:rowOff>
    </xdr:from>
    <xdr:to>
      <xdr:col>3</xdr:col>
      <xdr:colOff>495300</xdr:colOff>
      <xdr:row>471</xdr:row>
      <xdr:rowOff>0</xdr:rowOff>
    </xdr:to>
    <xdr:sp>
      <xdr:nvSpPr>
        <xdr:cNvPr id="24" name="Line 44"/>
        <xdr:cNvSpPr>
          <a:spLocks/>
        </xdr:cNvSpPr>
      </xdr:nvSpPr>
      <xdr:spPr>
        <a:xfrm flipH="1" flipV="1">
          <a:off x="1304925" y="806386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485</xdr:row>
      <xdr:rowOff>0</xdr:rowOff>
    </xdr:from>
    <xdr:to>
      <xdr:col>3</xdr:col>
      <xdr:colOff>495300</xdr:colOff>
      <xdr:row>485</xdr:row>
      <xdr:rowOff>0</xdr:rowOff>
    </xdr:to>
    <xdr:sp>
      <xdr:nvSpPr>
        <xdr:cNvPr id="25" name="Line 46"/>
        <xdr:cNvSpPr>
          <a:spLocks/>
        </xdr:cNvSpPr>
      </xdr:nvSpPr>
      <xdr:spPr>
        <a:xfrm flipH="1" flipV="1">
          <a:off x="1304925" y="830675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501</xdr:row>
      <xdr:rowOff>0</xdr:rowOff>
    </xdr:from>
    <xdr:to>
      <xdr:col>3</xdr:col>
      <xdr:colOff>495300</xdr:colOff>
      <xdr:row>501</xdr:row>
      <xdr:rowOff>0</xdr:rowOff>
    </xdr:to>
    <xdr:sp>
      <xdr:nvSpPr>
        <xdr:cNvPr id="26" name="Line 49"/>
        <xdr:cNvSpPr>
          <a:spLocks/>
        </xdr:cNvSpPr>
      </xdr:nvSpPr>
      <xdr:spPr>
        <a:xfrm flipH="1" flipV="1">
          <a:off x="1304925" y="856583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515</xdr:row>
      <xdr:rowOff>0</xdr:rowOff>
    </xdr:from>
    <xdr:to>
      <xdr:col>3</xdr:col>
      <xdr:colOff>495300</xdr:colOff>
      <xdr:row>515</xdr:row>
      <xdr:rowOff>0</xdr:rowOff>
    </xdr:to>
    <xdr:sp>
      <xdr:nvSpPr>
        <xdr:cNvPr id="27" name="Line 51"/>
        <xdr:cNvSpPr>
          <a:spLocks/>
        </xdr:cNvSpPr>
      </xdr:nvSpPr>
      <xdr:spPr>
        <a:xfrm flipH="1" flipV="1">
          <a:off x="1304925" y="879252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519</xdr:row>
      <xdr:rowOff>0</xdr:rowOff>
    </xdr:from>
    <xdr:to>
      <xdr:col>3</xdr:col>
      <xdr:colOff>495300</xdr:colOff>
      <xdr:row>519</xdr:row>
      <xdr:rowOff>0</xdr:rowOff>
    </xdr:to>
    <xdr:sp>
      <xdr:nvSpPr>
        <xdr:cNvPr id="28" name="Line 52"/>
        <xdr:cNvSpPr>
          <a:spLocks/>
        </xdr:cNvSpPr>
      </xdr:nvSpPr>
      <xdr:spPr>
        <a:xfrm flipH="1" flipV="1">
          <a:off x="1304925" y="888968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528</xdr:row>
      <xdr:rowOff>0</xdr:rowOff>
    </xdr:from>
    <xdr:to>
      <xdr:col>3</xdr:col>
      <xdr:colOff>495300</xdr:colOff>
      <xdr:row>528</xdr:row>
      <xdr:rowOff>0</xdr:rowOff>
    </xdr:to>
    <xdr:sp>
      <xdr:nvSpPr>
        <xdr:cNvPr id="29" name="Line 53"/>
        <xdr:cNvSpPr>
          <a:spLocks/>
        </xdr:cNvSpPr>
      </xdr:nvSpPr>
      <xdr:spPr>
        <a:xfrm flipH="1" flipV="1">
          <a:off x="1304925" y="903541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549</xdr:row>
      <xdr:rowOff>0</xdr:rowOff>
    </xdr:from>
    <xdr:to>
      <xdr:col>3</xdr:col>
      <xdr:colOff>495300</xdr:colOff>
      <xdr:row>549</xdr:row>
      <xdr:rowOff>0</xdr:rowOff>
    </xdr:to>
    <xdr:sp>
      <xdr:nvSpPr>
        <xdr:cNvPr id="30" name="Line 57"/>
        <xdr:cNvSpPr>
          <a:spLocks/>
        </xdr:cNvSpPr>
      </xdr:nvSpPr>
      <xdr:spPr>
        <a:xfrm flipH="1" flipV="1">
          <a:off x="1304925" y="939165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569</xdr:row>
      <xdr:rowOff>0</xdr:rowOff>
    </xdr:from>
    <xdr:to>
      <xdr:col>3</xdr:col>
      <xdr:colOff>495300</xdr:colOff>
      <xdr:row>569</xdr:row>
      <xdr:rowOff>0</xdr:rowOff>
    </xdr:to>
    <xdr:sp>
      <xdr:nvSpPr>
        <xdr:cNvPr id="31" name="Line 60"/>
        <xdr:cNvSpPr>
          <a:spLocks/>
        </xdr:cNvSpPr>
      </xdr:nvSpPr>
      <xdr:spPr>
        <a:xfrm flipH="1" flipV="1">
          <a:off x="1304925" y="978027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575</xdr:row>
      <xdr:rowOff>0</xdr:rowOff>
    </xdr:from>
    <xdr:to>
      <xdr:col>3</xdr:col>
      <xdr:colOff>495300</xdr:colOff>
      <xdr:row>575</xdr:row>
      <xdr:rowOff>0</xdr:rowOff>
    </xdr:to>
    <xdr:sp>
      <xdr:nvSpPr>
        <xdr:cNvPr id="32" name="Line 61"/>
        <xdr:cNvSpPr>
          <a:spLocks/>
        </xdr:cNvSpPr>
      </xdr:nvSpPr>
      <xdr:spPr>
        <a:xfrm flipH="1" flipV="1">
          <a:off x="1304925" y="990981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584</xdr:row>
      <xdr:rowOff>0</xdr:rowOff>
    </xdr:from>
    <xdr:to>
      <xdr:col>3</xdr:col>
      <xdr:colOff>495300</xdr:colOff>
      <xdr:row>584</xdr:row>
      <xdr:rowOff>0</xdr:rowOff>
    </xdr:to>
    <xdr:sp>
      <xdr:nvSpPr>
        <xdr:cNvPr id="33" name="Line 63"/>
        <xdr:cNvSpPr>
          <a:spLocks/>
        </xdr:cNvSpPr>
      </xdr:nvSpPr>
      <xdr:spPr>
        <a:xfrm flipH="1" flipV="1">
          <a:off x="1304925" y="1005554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588</xdr:row>
      <xdr:rowOff>0</xdr:rowOff>
    </xdr:from>
    <xdr:to>
      <xdr:col>3</xdr:col>
      <xdr:colOff>495300</xdr:colOff>
      <xdr:row>588</xdr:row>
      <xdr:rowOff>0</xdr:rowOff>
    </xdr:to>
    <xdr:sp>
      <xdr:nvSpPr>
        <xdr:cNvPr id="34" name="Line 64"/>
        <xdr:cNvSpPr>
          <a:spLocks/>
        </xdr:cNvSpPr>
      </xdr:nvSpPr>
      <xdr:spPr>
        <a:xfrm flipH="1" flipV="1">
          <a:off x="1304925" y="1012031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2495550</xdr:colOff>
      <xdr:row>598</xdr:row>
      <xdr:rowOff>0</xdr:rowOff>
    </xdr:from>
    <xdr:to>
      <xdr:col>5</xdr:col>
      <xdr:colOff>9525</xdr:colOff>
      <xdr:row>598</xdr:row>
      <xdr:rowOff>0</xdr:rowOff>
    </xdr:to>
    <xdr:sp>
      <xdr:nvSpPr>
        <xdr:cNvPr id="35" name="Line 139"/>
        <xdr:cNvSpPr>
          <a:spLocks/>
        </xdr:cNvSpPr>
      </xdr:nvSpPr>
      <xdr:spPr>
        <a:xfrm flipH="1" flipV="1">
          <a:off x="4048125" y="103146225"/>
          <a:ext cx="23717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598</xdr:row>
      <xdr:rowOff>0</xdr:rowOff>
    </xdr:from>
    <xdr:to>
      <xdr:col>2</xdr:col>
      <xdr:colOff>314325</xdr:colOff>
      <xdr:row>598</xdr:row>
      <xdr:rowOff>0</xdr:rowOff>
    </xdr:to>
    <xdr:sp>
      <xdr:nvSpPr>
        <xdr:cNvPr id="36" name="Line 140"/>
        <xdr:cNvSpPr>
          <a:spLocks/>
        </xdr:cNvSpPr>
      </xdr:nvSpPr>
      <xdr:spPr>
        <a:xfrm flipH="1" flipV="1">
          <a:off x="0" y="1031462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2495550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4048125" y="8086725"/>
          <a:ext cx="19716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314325</xdr:colOff>
      <xdr:row>40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80867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2495550</xdr:colOff>
      <xdr:row>40</xdr:row>
      <xdr:rowOff>0</xdr:rowOff>
    </xdr:from>
    <xdr:to>
      <xdr:col>5</xdr:col>
      <xdr:colOff>9525</xdr:colOff>
      <xdr:row>40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048125" y="8086725"/>
          <a:ext cx="19716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314325</xdr:colOff>
      <xdr:row>40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808672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0</xdr:rowOff>
    </xdr:from>
    <xdr:to>
      <xdr:col>3</xdr:col>
      <xdr:colOff>495300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04925" y="8096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3</xdr:col>
      <xdr:colOff>495300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304925" y="21050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20</xdr:row>
      <xdr:rowOff>0</xdr:rowOff>
    </xdr:from>
    <xdr:to>
      <xdr:col>3</xdr:col>
      <xdr:colOff>495300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304925" y="35623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24</xdr:row>
      <xdr:rowOff>0</xdr:rowOff>
    </xdr:from>
    <xdr:to>
      <xdr:col>3</xdr:col>
      <xdr:colOff>495300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304925" y="43719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30</xdr:row>
      <xdr:rowOff>0</xdr:rowOff>
    </xdr:from>
    <xdr:to>
      <xdr:col>3</xdr:col>
      <xdr:colOff>495300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304925" y="53435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</xdr:row>
      <xdr:rowOff>0</xdr:rowOff>
    </xdr:from>
    <xdr:to>
      <xdr:col>3</xdr:col>
      <xdr:colOff>495300</xdr:colOff>
      <xdr:row>4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1304925" y="8096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3</xdr:col>
      <xdr:colOff>495300</xdr:colOff>
      <xdr:row>12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1304925" y="21050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0</xdr:rowOff>
    </xdr:from>
    <xdr:to>
      <xdr:col>3</xdr:col>
      <xdr:colOff>495300</xdr:colOff>
      <xdr:row>17</xdr:row>
      <xdr:rowOff>0</xdr:rowOff>
    </xdr:to>
    <xdr:sp>
      <xdr:nvSpPr>
        <xdr:cNvPr id="8" name="Line 21"/>
        <xdr:cNvSpPr>
          <a:spLocks/>
        </xdr:cNvSpPr>
      </xdr:nvSpPr>
      <xdr:spPr>
        <a:xfrm flipH="1" flipV="1">
          <a:off x="1304925" y="30765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22</xdr:row>
      <xdr:rowOff>0</xdr:rowOff>
    </xdr:from>
    <xdr:to>
      <xdr:col>3</xdr:col>
      <xdr:colOff>495300</xdr:colOff>
      <xdr:row>22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304925" y="38862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</xdr:row>
      <xdr:rowOff>0</xdr:rowOff>
    </xdr:from>
    <xdr:to>
      <xdr:col>3</xdr:col>
      <xdr:colOff>495300</xdr:colOff>
      <xdr:row>27</xdr:row>
      <xdr:rowOff>0</xdr:rowOff>
    </xdr:to>
    <xdr:sp>
      <xdr:nvSpPr>
        <xdr:cNvPr id="10" name="Line 23"/>
        <xdr:cNvSpPr>
          <a:spLocks/>
        </xdr:cNvSpPr>
      </xdr:nvSpPr>
      <xdr:spPr>
        <a:xfrm flipH="1" flipV="1">
          <a:off x="1304925" y="48577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3</xdr:col>
      <xdr:colOff>495300</xdr:colOff>
      <xdr:row>32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1304925" y="566737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34</xdr:row>
      <xdr:rowOff>0</xdr:rowOff>
    </xdr:from>
    <xdr:to>
      <xdr:col>3</xdr:col>
      <xdr:colOff>495300</xdr:colOff>
      <xdr:row>34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1304925" y="59912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2476500</xdr:colOff>
      <xdr:row>54</xdr:row>
      <xdr:rowOff>0</xdr:rowOff>
    </xdr:from>
    <xdr:to>
      <xdr:col>4</xdr:col>
      <xdr:colOff>1066800</xdr:colOff>
      <xdr:row>54</xdr:row>
      <xdr:rowOff>0</xdr:rowOff>
    </xdr:to>
    <xdr:sp>
      <xdr:nvSpPr>
        <xdr:cNvPr id="13" name="Line 26"/>
        <xdr:cNvSpPr>
          <a:spLocks/>
        </xdr:cNvSpPr>
      </xdr:nvSpPr>
      <xdr:spPr>
        <a:xfrm flipH="1" flipV="1">
          <a:off x="4029075" y="10039350"/>
          <a:ext cx="19335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314325</xdr:colOff>
      <xdr:row>39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0" y="69627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15" name="Line 29"/>
        <xdr:cNvSpPr>
          <a:spLocks/>
        </xdr:cNvSpPr>
      </xdr:nvSpPr>
      <xdr:spPr>
        <a:xfrm flipH="1" flipV="1">
          <a:off x="1304925" y="16192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9</xdr:row>
      <xdr:rowOff>0</xdr:rowOff>
    </xdr:from>
    <xdr:to>
      <xdr:col>3</xdr:col>
      <xdr:colOff>495300</xdr:colOff>
      <xdr:row>9</xdr:row>
      <xdr:rowOff>0</xdr:rowOff>
    </xdr:to>
    <xdr:sp>
      <xdr:nvSpPr>
        <xdr:cNvPr id="16" name="Line 30"/>
        <xdr:cNvSpPr>
          <a:spLocks/>
        </xdr:cNvSpPr>
      </xdr:nvSpPr>
      <xdr:spPr>
        <a:xfrm flipH="1" flipV="1">
          <a:off x="1304925" y="16192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37</xdr:row>
      <xdr:rowOff>0</xdr:rowOff>
    </xdr:from>
    <xdr:to>
      <xdr:col>3</xdr:col>
      <xdr:colOff>495300</xdr:colOff>
      <xdr:row>37</xdr:row>
      <xdr:rowOff>0</xdr:rowOff>
    </xdr:to>
    <xdr:sp>
      <xdr:nvSpPr>
        <xdr:cNvPr id="17" name="Line 31"/>
        <xdr:cNvSpPr>
          <a:spLocks/>
        </xdr:cNvSpPr>
      </xdr:nvSpPr>
      <xdr:spPr>
        <a:xfrm flipH="1" flipV="1">
          <a:off x="1304925" y="64770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41</xdr:row>
      <xdr:rowOff>0</xdr:rowOff>
    </xdr:from>
    <xdr:to>
      <xdr:col>3</xdr:col>
      <xdr:colOff>495300</xdr:colOff>
      <xdr:row>41</xdr:row>
      <xdr:rowOff>0</xdr:rowOff>
    </xdr:to>
    <xdr:sp>
      <xdr:nvSpPr>
        <xdr:cNvPr id="18" name="Line 32"/>
        <xdr:cNvSpPr>
          <a:spLocks/>
        </xdr:cNvSpPr>
      </xdr:nvSpPr>
      <xdr:spPr>
        <a:xfrm flipH="1" flipV="1">
          <a:off x="1304925" y="7286625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6</xdr:row>
      <xdr:rowOff>0</xdr:rowOff>
    </xdr:from>
    <xdr:to>
      <xdr:col>3</xdr:col>
      <xdr:colOff>495300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04925" y="114300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314325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2924175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2495550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3" name="Line 10"/>
        <xdr:cNvSpPr>
          <a:spLocks/>
        </xdr:cNvSpPr>
      </xdr:nvSpPr>
      <xdr:spPr>
        <a:xfrm flipH="1" flipV="1">
          <a:off x="4048125" y="3409950"/>
          <a:ext cx="19907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10</xdr:row>
      <xdr:rowOff>0</xdr:rowOff>
    </xdr:from>
    <xdr:to>
      <xdr:col>3</xdr:col>
      <xdr:colOff>495300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333500" y="2266950"/>
          <a:ext cx="742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2495550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4076700" y="5705475"/>
          <a:ext cx="20288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2</xdr:col>
      <xdr:colOff>314325</xdr:colOff>
      <xdr:row>23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0" y="5705475"/>
          <a:ext cx="1304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B22" sqref="B22"/>
    </sheetView>
  </sheetViews>
  <sheetFormatPr defaultColWidth="9.140625" defaultRowHeight="12.75"/>
  <cols>
    <col min="1" max="1" width="64.140625" style="1" customWidth="1"/>
    <col min="2" max="2" width="26.421875" style="191" customWidth="1"/>
    <col min="3" max="16384" width="9.140625" style="1" customWidth="1"/>
  </cols>
  <sheetData>
    <row r="1" spans="1:2" ht="12.75" customHeight="1">
      <c r="A1" s="235" t="s">
        <v>0</v>
      </c>
      <c r="B1" s="236" t="s">
        <v>32</v>
      </c>
    </row>
    <row r="2" spans="1:2" ht="12.75">
      <c r="A2" s="235"/>
      <c r="B2" s="236"/>
    </row>
    <row r="3" spans="1:2" ht="12.75">
      <c r="A3" s="235"/>
      <c r="B3" s="236"/>
    </row>
    <row r="4" spans="1:2" ht="21.75" customHeight="1">
      <c r="A4" s="25" t="s">
        <v>1</v>
      </c>
      <c r="B4" s="182">
        <f>SUM(B5,B12,B16,B20,B21)</f>
        <v>7821131</v>
      </c>
    </row>
    <row r="5" spans="1:2" s="27" customFormat="1" ht="21.75" customHeight="1">
      <c r="A5" s="26" t="s">
        <v>2</v>
      </c>
      <c r="B5" s="183">
        <f>SUM(B6:B11)</f>
        <v>4088606</v>
      </c>
    </row>
    <row r="6" spans="1:2" s="29" customFormat="1" ht="12.75">
      <c r="A6" s="28" t="s">
        <v>3</v>
      </c>
      <c r="B6" s="184">
        <f>SUM('Zał.3'!E45,'Zał.3'!E55)</f>
        <v>2915372</v>
      </c>
    </row>
    <row r="7" spans="1:2" ht="12.75">
      <c r="A7" s="28" t="s">
        <v>4</v>
      </c>
      <c r="B7" s="184">
        <f>SUM('Zał.3'!E46:E47,'Zał.3'!E56:E57)</f>
        <v>887264</v>
      </c>
    </row>
    <row r="8" spans="1:2" ht="12.75">
      <c r="A8" s="28" t="s">
        <v>5</v>
      </c>
      <c r="B8" s="184">
        <f>SUM('Zał.3'!E48,'Zał.3'!E58)</f>
        <v>145170</v>
      </c>
    </row>
    <row r="9" spans="1:2" ht="12.75">
      <c r="A9" s="28" t="s">
        <v>6</v>
      </c>
      <c r="B9" s="184">
        <f>SUM('Zał.3'!E61)</f>
        <v>80000</v>
      </c>
    </row>
    <row r="10" spans="1:6" ht="12.75">
      <c r="A10" s="28" t="s">
        <v>7</v>
      </c>
      <c r="B10" s="184">
        <f>SUM('Zał.3'!E60)</f>
        <v>800</v>
      </c>
      <c r="F10" s="1" t="s">
        <v>8</v>
      </c>
    </row>
    <row r="11" spans="1:2" ht="12.75">
      <c r="A11" s="28" t="s">
        <v>9</v>
      </c>
      <c r="B11" s="184">
        <f>SUM('Zał.3'!E67)</f>
        <v>60000</v>
      </c>
    </row>
    <row r="12" spans="1:2" ht="21.75" customHeight="1">
      <c r="A12" s="26" t="s">
        <v>10</v>
      </c>
      <c r="B12" s="183">
        <f>SUM(B13:B15)</f>
        <v>261500</v>
      </c>
    </row>
    <row r="13" spans="1:2" s="29" customFormat="1" ht="12.75">
      <c r="A13" s="28" t="s">
        <v>11</v>
      </c>
      <c r="B13" s="184">
        <f>SUM('Zał.3'!E49,'Zał.3'!E62)</f>
        <v>239000</v>
      </c>
    </row>
    <row r="14" spans="1:2" ht="12.75">
      <c r="A14" s="28" t="s">
        <v>12</v>
      </c>
      <c r="B14" s="184">
        <f>SUM('Zał.3'!E41)</f>
        <v>7500</v>
      </c>
    </row>
    <row r="15" spans="1:2" ht="12.75">
      <c r="A15" s="28" t="s">
        <v>13</v>
      </c>
      <c r="B15" s="184">
        <f>SUM('Zał.3'!E59)</f>
        <v>15000</v>
      </c>
    </row>
    <row r="16" spans="1:2" ht="21.75" customHeight="1">
      <c r="A16" s="26" t="s">
        <v>14</v>
      </c>
      <c r="B16" s="183">
        <f>SUM(B17,B18,B19)</f>
        <v>2463395</v>
      </c>
    </row>
    <row r="17" spans="1:2" s="29" customFormat="1" ht="12.75">
      <c r="A17" s="28" t="s">
        <v>31</v>
      </c>
      <c r="B17" s="184">
        <f>SUM('Zał.3'!E21)</f>
        <v>1050000</v>
      </c>
    </row>
    <row r="18" spans="1:2" ht="12.75">
      <c r="A18" s="28" t="s">
        <v>15</v>
      </c>
      <c r="B18" s="184">
        <f>SUM('Zał.3'!E5,'Zał.3'!E17)</f>
        <v>1300195</v>
      </c>
    </row>
    <row r="19" spans="1:2" ht="12.75">
      <c r="A19" s="28" t="s">
        <v>16</v>
      </c>
      <c r="B19" s="184">
        <f>SUM('Zał.3'!E15)</f>
        <v>113200</v>
      </c>
    </row>
    <row r="20" spans="1:2" ht="21.75" customHeight="1">
      <c r="A20" s="26" t="s">
        <v>17</v>
      </c>
      <c r="B20" s="185">
        <f>SUM('Zał.3'!E105)</f>
        <v>143000</v>
      </c>
    </row>
    <row r="21" spans="1:2" s="29" customFormat="1" ht="21.75" customHeight="1">
      <c r="A21" s="26" t="s">
        <v>18</v>
      </c>
      <c r="B21" s="186">
        <v>864630</v>
      </c>
    </row>
    <row r="22" spans="1:2" s="29" customFormat="1" ht="21.75" customHeight="1">
      <c r="A22" s="25" t="s">
        <v>19</v>
      </c>
      <c r="B22" s="187">
        <f>SUM(B23,B26)</f>
        <v>19074409</v>
      </c>
    </row>
    <row r="23" spans="1:2" ht="21.75" customHeight="1">
      <c r="A23" s="26" t="s">
        <v>20</v>
      </c>
      <c r="B23" s="184">
        <f>SUM(B25,B24)</f>
        <v>3700000</v>
      </c>
    </row>
    <row r="24" spans="1:2" s="29" customFormat="1" ht="25.5">
      <c r="A24" s="30" t="s">
        <v>21</v>
      </c>
      <c r="B24" s="184">
        <f>SUM('Zał.3'!E74)</f>
        <v>100000</v>
      </c>
    </row>
    <row r="25" spans="1:2" ht="12.75">
      <c r="A25" s="28" t="s">
        <v>22</v>
      </c>
      <c r="B25" s="188">
        <f>SUM('Zał.3'!E73)</f>
        <v>3600000</v>
      </c>
    </row>
    <row r="26" spans="1:2" ht="21.75" customHeight="1">
      <c r="A26" s="26" t="s">
        <v>23</v>
      </c>
      <c r="B26" s="185">
        <f>SUM(B27,B28,B35)</f>
        <v>15374409</v>
      </c>
    </row>
    <row r="27" spans="1:2" s="29" customFormat="1" ht="12.75">
      <c r="A27" s="28" t="s">
        <v>24</v>
      </c>
      <c r="B27" s="189">
        <f>SUM('Zał.3'!E78,'Zał.3'!E81,'Zał.3'!E87)</f>
        <v>9970670</v>
      </c>
    </row>
    <row r="28" spans="1:2" ht="12.75">
      <c r="A28" s="28" t="s">
        <v>25</v>
      </c>
      <c r="B28" s="184">
        <f>SUM(B29,B32)</f>
        <v>4112691</v>
      </c>
    </row>
    <row r="29" spans="1:2" ht="12.75">
      <c r="A29" s="31" t="s">
        <v>26</v>
      </c>
      <c r="B29" s="190">
        <f>SUM(B30:B31)</f>
        <v>4112691</v>
      </c>
    </row>
    <row r="30" spans="1:2" ht="12.75">
      <c r="A30" s="31" t="s">
        <v>27</v>
      </c>
      <c r="B30" s="190">
        <f>SUM('Zał.4'!E21)</f>
        <v>4112691</v>
      </c>
    </row>
    <row r="31" spans="1:2" ht="12.75">
      <c r="A31" s="31" t="s">
        <v>28</v>
      </c>
      <c r="B31" s="190">
        <v>0</v>
      </c>
    </row>
    <row r="32" spans="1:2" ht="12.75">
      <c r="A32" s="31" t="s">
        <v>29</v>
      </c>
      <c r="B32" s="190">
        <f>SUM(B33,B34)</f>
        <v>0</v>
      </c>
    </row>
    <row r="33" spans="1:2" ht="12.75">
      <c r="A33" s="31" t="s">
        <v>27</v>
      </c>
      <c r="B33" s="190">
        <v>0</v>
      </c>
    </row>
    <row r="34" spans="1:2" ht="12.75">
      <c r="A34" s="31" t="s">
        <v>28</v>
      </c>
      <c r="B34" s="190">
        <v>0</v>
      </c>
    </row>
    <row r="35" spans="1:2" ht="12.75">
      <c r="A35" s="28" t="s">
        <v>30</v>
      </c>
      <c r="B35" s="184">
        <f>SUM(B36,B39)</f>
        <v>1291048</v>
      </c>
    </row>
    <row r="36" spans="1:2" ht="12.75">
      <c r="A36" s="31" t="s">
        <v>26</v>
      </c>
      <c r="B36" s="190">
        <f>SUM(B37:B38)</f>
        <v>1216996</v>
      </c>
    </row>
    <row r="37" spans="1:2" ht="12.75">
      <c r="A37" s="31" t="s">
        <v>27</v>
      </c>
      <c r="B37" s="190">
        <f>SUM('Zał.3'!E101,'Zał.3'!E120,'Zał.3'!E124,'Zał.3'!E130)</f>
        <v>1216996</v>
      </c>
    </row>
    <row r="38" spans="1:2" ht="12.75">
      <c r="A38" s="31" t="s">
        <v>28</v>
      </c>
      <c r="B38" s="190">
        <v>0</v>
      </c>
    </row>
    <row r="39" spans="1:2" ht="12.75">
      <c r="A39" s="31" t="s">
        <v>29</v>
      </c>
      <c r="B39" s="190">
        <f>SUM(B40:B41)</f>
        <v>74052</v>
      </c>
    </row>
    <row r="40" spans="1:2" ht="12.75">
      <c r="A40" s="31" t="s">
        <v>27</v>
      </c>
      <c r="B40" s="190">
        <v>0</v>
      </c>
    </row>
    <row r="41" spans="1:2" ht="13.5" thickBot="1">
      <c r="A41" s="31" t="s">
        <v>28</v>
      </c>
      <c r="B41" s="190">
        <v>74052</v>
      </c>
    </row>
    <row r="42" spans="1:2" s="27" customFormat="1" ht="18" customHeight="1">
      <c r="A42" s="32" t="s">
        <v>184</v>
      </c>
      <c r="B42" s="192">
        <f>SUM(B22,B4)</f>
        <v>26895540</v>
      </c>
    </row>
  </sheetData>
  <mergeCells count="2">
    <mergeCell ref="A1:A3"/>
    <mergeCell ref="B1:B3"/>
  </mergeCells>
  <printOptions/>
  <pageMargins left="0.78" right="0.46" top="1.47" bottom="0.984251968503937" header="0.73" footer="0.5118110236220472"/>
  <pageSetup firstPageNumber="4" useFirstPageNumber="1" horizontalDpi="600" verticalDpi="600" orientation="portrait" paperSize="9" r:id="rId2"/>
  <headerFooter alignWithMargins="0">
    <oddHeader xml:space="preserve">&amp;L&amp;"Arial,Pogrubiony"BUDŻET GMINY PACZKÓW NA 2008R.&amp;R&amp;8Zał. nr 1
Prognozowane dochody wg
ważniejszych źródeł </oddHeader>
    <oddFooter>&amp;C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D17" sqref="D17"/>
    </sheetView>
  </sheetViews>
  <sheetFormatPr defaultColWidth="9.140625" defaultRowHeight="12.75"/>
  <cols>
    <col min="1" max="1" width="7.7109375" style="10" customWidth="1"/>
    <col min="2" max="3" width="8.8515625" style="10" bestFit="1" customWidth="1"/>
    <col min="4" max="4" width="54.57421875" style="33" customWidth="1"/>
    <col min="5" max="5" width="11.7109375" style="4" customWidth="1"/>
    <col min="6" max="16384" width="8.00390625" style="4" customWidth="1"/>
  </cols>
  <sheetData>
    <row r="1" spans="1:2" ht="12.75">
      <c r="A1" s="242" t="s">
        <v>167</v>
      </c>
      <c r="B1" s="242"/>
    </row>
    <row r="3" spans="1:5" ht="12.75">
      <c r="A3" s="118" t="s">
        <v>33</v>
      </c>
      <c r="B3" s="118" t="s">
        <v>34</v>
      </c>
      <c r="C3" s="118" t="s">
        <v>73</v>
      </c>
      <c r="D3" s="118" t="s">
        <v>35</v>
      </c>
      <c r="E3" s="12" t="s">
        <v>331</v>
      </c>
    </row>
    <row r="4" spans="1:5" s="123" customFormat="1" ht="12.75">
      <c r="A4" s="120" t="s">
        <v>60</v>
      </c>
      <c r="B4" s="120"/>
      <c r="C4" s="120"/>
      <c r="D4" s="121" t="s">
        <v>61</v>
      </c>
      <c r="E4" s="122" t="s">
        <v>64</v>
      </c>
    </row>
    <row r="5" spans="1:5" s="123" customFormat="1" ht="12.75">
      <c r="A5" s="124"/>
      <c r="B5" s="125" t="s">
        <v>62</v>
      </c>
      <c r="C5" s="125"/>
      <c r="D5" s="126" t="s">
        <v>63</v>
      </c>
      <c r="E5" s="127" t="s">
        <v>64</v>
      </c>
    </row>
    <row r="6" spans="1:5" s="123" customFormat="1" ht="12.75">
      <c r="A6" s="124"/>
      <c r="B6" s="124"/>
      <c r="C6" s="125" t="s">
        <v>90</v>
      </c>
      <c r="D6" s="126" t="s">
        <v>91</v>
      </c>
      <c r="E6" s="127" t="s">
        <v>64</v>
      </c>
    </row>
    <row r="7" spans="1:5" ht="12.75">
      <c r="A7" s="243"/>
      <c r="B7" s="244"/>
      <c r="C7" s="244"/>
      <c r="D7" s="237"/>
      <c r="E7" s="237"/>
    </row>
    <row r="8" spans="1:5" ht="12.75">
      <c r="A8" s="238" t="s">
        <v>168</v>
      </c>
      <c r="B8" s="238"/>
      <c r="E8" s="119"/>
    </row>
    <row r="10" spans="1:5" ht="24" customHeight="1">
      <c r="A10" s="8" t="s">
        <v>33</v>
      </c>
      <c r="B10" s="8" t="s">
        <v>34</v>
      </c>
      <c r="C10" s="8" t="s">
        <v>73</v>
      </c>
      <c r="D10" s="116" t="s">
        <v>35</v>
      </c>
      <c r="E10" s="12" t="s">
        <v>331</v>
      </c>
    </row>
    <row r="11" spans="1:5" s="123" customFormat="1" ht="12.75">
      <c r="A11" s="128">
        <v>851</v>
      </c>
      <c r="B11" s="129"/>
      <c r="C11" s="129"/>
      <c r="D11" s="130" t="s">
        <v>61</v>
      </c>
      <c r="E11" s="131">
        <f>SUM(E12,E17)</f>
        <v>143000</v>
      </c>
    </row>
    <row r="12" spans="1:5" s="123" customFormat="1" ht="12.75">
      <c r="A12" s="239"/>
      <c r="B12" s="132">
        <v>85153</v>
      </c>
      <c r="C12" s="129"/>
      <c r="D12" s="133" t="s">
        <v>143</v>
      </c>
      <c r="E12" s="134">
        <f>SUM(E13:E16)</f>
        <v>8000</v>
      </c>
    </row>
    <row r="13" spans="1:5" s="123" customFormat="1" ht="25.5">
      <c r="A13" s="240"/>
      <c r="B13" s="239"/>
      <c r="C13" s="135">
        <v>2820</v>
      </c>
      <c r="D13" s="133" t="s">
        <v>262</v>
      </c>
      <c r="E13" s="136">
        <v>5000</v>
      </c>
    </row>
    <row r="14" spans="1:5" s="123" customFormat="1" ht="12.75">
      <c r="A14" s="240"/>
      <c r="B14" s="240"/>
      <c r="C14" s="135">
        <v>4170</v>
      </c>
      <c r="D14" s="133" t="s">
        <v>122</v>
      </c>
      <c r="E14" s="136">
        <v>1500</v>
      </c>
    </row>
    <row r="15" spans="1:5" s="123" customFormat="1" ht="12.75">
      <c r="A15" s="240"/>
      <c r="B15" s="240"/>
      <c r="C15" s="135">
        <v>4210</v>
      </c>
      <c r="D15" s="133" t="s">
        <v>100</v>
      </c>
      <c r="E15" s="136">
        <v>500</v>
      </c>
    </row>
    <row r="16" spans="1:5" s="123" customFormat="1" ht="25.5">
      <c r="A16" s="240"/>
      <c r="B16" s="241"/>
      <c r="C16" s="135">
        <v>4700</v>
      </c>
      <c r="D16" s="133" t="s">
        <v>249</v>
      </c>
      <c r="E16" s="136">
        <v>1000</v>
      </c>
    </row>
    <row r="17" spans="1:5" s="123" customFormat="1" ht="12.75">
      <c r="A17" s="240"/>
      <c r="B17" s="132">
        <v>85154</v>
      </c>
      <c r="C17" s="129"/>
      <c r="D17" s="133" t="s">
        <v>63</v>
      </c>
      <c r="E17" s="137">
        <f>SUM(E18:E29)</f>
        <v>135000</v>
      </c>
    </row>
    <row r="18" spans="1:5" s="123" customFormat="1" ht="12.75">
      <c r="A18" s="240"/>
      <c r="B18" s="239"/>
      <c r="C18" s="135">
        <v>4110</v>
      </c>
      <c r="D18" s="133" t="s">
        <v>116</v>
      </c>
      <c r="E18" s="138">
        <v>850</v>
      </c>
    </row>
    <row r="19" spans="1:5" s="123" customFormat="1" ht="12.75">
      <c r="A19" s="240"/>
      <c r="B19" s="240"/>
      <c r="C19" s="135">
        <v>4120</v>
      </c>
      <c r="D19" s="133" t="s">
        <v>117</v>
      </c>
      <c r="E19" s="138">
        <v>150</v>
      </c>
    </row>
    <row r="20" spans="1:5" s="123" customFormat="1" ht="12.75">
      <c r="A20" s="240"/>
      <c r="B20" s="240"/>
      <c r="C20" s="135">
        <v>4170</v>
      </c>
      <c r="D20" s="133" t="s">
        <v>122</v>
      </c>
      <c r="E20" s="134">
        <v>82200</v>
      </c>
    </row>
    <row r="21" spans="1:5" s="123" customFormat="1" ht="12.75">
      <c r="A21" s="240"/>
      <c r="B21" s="240"/>
      <c r="C21" s="135">
        <v>4210</v>
      </c>
      <c r="D21" s="133" t="s">
        <v>100</v>
      </c>
      <c r="E21" s="134">
        <v>20000</v>
      </c>
    </row>
    <row r="22" spans="1:5" s="123" customFormat="1" ht="12.75">
      <c r="A22" s="240"/>
      <c r="B22" s="240"/>
      <c r="C22" s="135">
        <v>4260</v>
      </c>
      <c r="D22" s="133" t="s">
        <v>106</v>
      </c>
      <c r="E22" s="138">
        <v>900</v>
      </c>
    </row>
    <row r="23" spans="1:5" s="123" customFormat="1" ht="12.75">
      <c r="A23" s="240"/>
      <c r="B23" s="240"/>
      <c r="C23" s="135">
        <v>4270</v>
      </c>
      <c r="D23" s="133" t="s">
        <v>105</v>
      </c>
      <c r="E23" s="138">
        <v>500</v>
      </c>
    </row>
    <row r="24" spans="1:5" s="123" customFormat="1" ht="12.75">
      <c r="A24" s="240"/>
      <c r="B24" s="240"/>
      <c r="C24" s="135">
        <v>4300</v>
      </c>
      <c r="D24" s="133" t="s">
        <v>97</v>
      </c>
      <c r="E24" s="134">
        <v>23500</v>
      </c>
    </row>
    <row r="25" spans="1:5" s="123" customFormat="1" ht="25.5">
      <c r="A25" s="240"/>
      <c r="B25" s="240"/>
      <c r="C25" s="135">
        <v>4370</v>
      </c>
      <c r="D25" s="133" t="s">
        <v>216</v>
      </c>
      <c r="E25" s="136">
        <v>1200</v>
      </c>
    </row>
    <row r="26" spans="1:5" s="123" customFormat="1" ht="12.75">
      <c r="A26" s="240"/>
      <c r="B26" s="240"/>
      <c r="C26" s="135">
        <v>4410</v>
      </c>
      <c r="D26" s="133" t="s">
        <v>107</v>
      </c>
      <c r="E26" s="138">
        <v>1500</v>
      </c>
    </row>
    <row r="27" spans="1:5" s="123" customFormat="1" ht="25.5">
      <c r="A27" s="240"/>
      <c r="B27" s="240"/>
      <c r="C27" s="135">
        <v>4700</v>
      </c>
      <c r="D27" s="133" t="s">
        <v>249</v>
      </c>
      <c r="E27" s="138">
        <v>4000</v>
      </c>
    </row>
    <row r="28" spans="1:5" s="123" customFormat="1" ht="25.5">
      <c r="A28" s="240"/>
      <c r="B28" s="240"/>
      <c r="C28" s="135">
        <v>4740</v>
      </c>
      <c r="D28" s="139" t="s">
        <v>251</v>
      </c>
      <c r="E28" s="138">
        <v>100</v>
      </c>
    </row>
    <row r="29" spans="1:5" s="123" customFormat="1" ht="12.75">
      <c r="A29" s="240"/>
      <c r="B29" s="240"/>
      <c r="C29" s="135">
        <v>4750</v>
      </c>
      <c r="D29" s="133" t="s">
        <v>250</v>
      </c>
      <c r="E29" s="138">
        <v>100</v>
      </c>
    </row>
    <row r="30" spans="1:5" ht="12.75">
      <c r="A30" s="5"/>
      <c r="B30" s="5"/>
      <c r="C30" s="5"/>
      <c r="D30" s="117"/>
      <c r="E30" s="13"/>
    </row>
  </sheetData>
  <mergeCells count="7">
    <mergeCell ref="A1:B1"/>
    <mergeCell ref="A7:C7"/>
    <mergeCell ref="D7:E7"/>
    <mergeCell ref="A8:B8"/>
    <mergeCell ref="A12:A29"/>
    <mergeCell ref="B13:B16"/>
    <mergeCell ref="B18:B29"/>
  </mergeCells>
  <printOptions/>
  <pageMargins left="0.64" right="0.38" top="1.39" bottom="1" header="0.5" footer="0.5"/>
  <pageSetup firstPageNumber="28" useFirstPageNumber="1" horizontalDpi="600" verticalDpi="600" orientation="portrait" paperSize="9" r:id="rId2"/>
  <headerFooter alignWithMargins="0">
    <oddHeader>&amp;L&amp;"Arial,Pogrubiony"BUDŻET GMINY PACZKÓW NA 2008R.&amp;R&amp;8Zał. nr 10
Prognozowane dochody z zezwoleń i 
planowane wydatki na 
przeciwdziałanie alkoholizmowi i
zwalczanie narkomanii</oddHead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K13" sqref="K13:K14"/>
    </sheetView>
  </sheetViews>
  <sheetFormatPr defaultColWidth="9.140625" defaultRowHeight="12.75"/>
  <cols>
    <col min="1" max="1" width="5.28125" style="14" bestFit="1" customWidth="1"/>
    <col min="2" max="2" width="15.421875" style="14" bestFit="1" customWidth="1"/>
    <col min="3" max="3" width="13.140625" style="14" customWidth="1"/>
    <col min="4" max="4" width="12.00390625" style="14" bestFit="1" customWidth="1"/>
    <col min="5" max="5" width="10.57421875" style="14" customWidth="1"/>
    <col min="6" max="7" width="12.140625" style="14" customWidth="1"/>
    <col min="8" max="8" width="15.140625" style="14" customWidth="1"/>
    <col min="9" max="9" width="10.421875" style="14" customWidth="1"/>
    <col min="10" max="10" width="9.421875" style="14" bestFit="1" customWidth="1"/>
    <col min="11" max="11" width="12.140625" style="14" customWidth="1"/>
    <col min="12" max="12" width="13.00390625" style="14" customWidth="1"/>
    <col min="13" max="16384" width="9.140625" style="14" customWidth="1"/>
  </cols>
  <sheetData>
    <row r="1" spans="1:5" ht="12.75">
      <c r="A1" s="230" t="s">
        <v>169</v>
      </c>
      <c r="B1" s="230"/>
      <c r="C1" s="230"/>
      <c r="D1" s="230"/>
      <c r="E1" s="230"/>
    </row>
    <row r="3" spans="1:13" s="18" customFormat="1" ht="11.25">
      <c r="A3" s="231" t="s">
        <v>33</v>
      </c>
      <c r="B3" s="231" t="s">
        <v>0</v>
      </c>
      <c r="C3" s="231" t="s">
        <v>265</v>
      </c>
      <c r="D3" s="16" t="s">
        <v>170</v>
      </c>
      <c r="E3" s="232"/>
      <c r="F3" s="232"/>
      <c r="G3" s="231" t="s">
        <v>171</v>
      </c>
      <c r="H3" s="233"/>
      <c r="I3" s="233"/>
      <c r="J3" s="233"/>
      <c r="K3" s="231" t="s">
        <v>266</v>
      </c>
      <c r="L3" s="231" t="s">
        <v>172</v>
      </c>
      <c r="M3" s="253"/>
    </row>
    <row r="4" spans="1:13" s="18" customFormat="1" ht="11.25">
      <c r="A4" s="231"/>
      <c r="B4" s="231"/>
      <c r="C4" s="231"/>
      <c r="D4" s="19" t="s">
        <v>173</v>
      </c>
      <c r="E4" s="233"/>
      <c r="F4" s="233"/>
      <c r="G4" s="231"/>
      <c r="H4" s="246"/>
      <c r="I4" s="246"/>
      <c r="J4" s="246"/>
      <c r="K4" s="231"/>
      <c r="L4" s="231"/>
      <c r="M4" s="253"/>
    </row>
    <row r="5" spans="1:13" s="18" customFormat="1" ht="12.75" customHeight="1">
      <c r="A5" s="231"/>
      <c r="B5" s="231"/>
      <c r="C5" s="231"/>
      <c r="D5" s="20"/>
      <c r="E5" s="234" t="s">
        <v>174</v>
      </c>
      <c r="F5" s="234"/>
      <c r="G5" s="231"/>
      <c r="H5" s="234" t="s">
        <v>175</v>
      </c>
      <c r="I5" s="234"/>
      <c r="J5" s="234"/>
      <c r="K5" s="231"/>
      <c r="L5" s="231"/>
      <c r="M5" s="253"/>
    </row>
    <row r="6" spans="1:13" s="18" customFormat="1" ht="12" customHeight="1">
      <c r="A6" s="231"/>
      <c r="B6" s="231"/>
      <c r="C6" s="231"/>
      <c r="D6" s="21"/>
      <c r="G6" s="231"/>
      <c r="H6" s="247"/>
      <c r="I6" s="247"/>
      <c r="J6" s="247"/>
      <c r="K6" s="231"/>
      <c r="L6" s="231"/>
      <c r="M6" s="253"/>
    </row>
    <row r="7" spans="1:13" s="18" customFormat="1" ht="33.75" customHeight="1">
      <c r="A7" s="231"/>
      <c r="B7" s="231"/>
      <c r="C7" s="231"/>
      <c r="D7" s="21"/>
      <c r="E7" s="228" t="s">
        <v>176</v>
      </c>
      <c r="F7" s="245"/>
      <c r="G7" s="231"/>
      <c r="H7" s="231" t="s">
        <v>177</v>
      </c>
      <c r="I7" s="231" t="s">
        <v>178</v>
      </c>
      <c r="J7" s="231" t="s">
        <v>179</v>
      </c>
      <c r="K7" s="231"/>
      <c r="L7" s="231"/>
      <c r="M7" s="22"/>
    </row>
    <row r="8" spans="1:13" s="18" customFormat="1" ht="11.25">
      <c r="A8" s="231"/>
      <c r="B8" s="231"/>
      <c r="C8" s="231"/>
      <c r="D8" s="23"/>
      <c r="E8" s="15" t="s">
        <v>180</v>
      </c>
      <c r="F8" s="15" t="s">
        <v>181</v>
      </c>
      <c r="G8" s="231"/>
      <c r="H8" s="231"/>
      <c r="I8" s="231"/>
      <c r="J8" s="231"/>
      <c r="K8" s="231"/>
      <c r="L8" s="231"/>
      <c r="M8" s="17"/>
    </row>
    <row r="9" spans="1:13" s="141" customFormat="1" ht="12.75">
      <c r="A9" s="248">
        <v>400</v>
      </c>
      <c r="B9" s="249" t="s">
        <v>182</v>
      </c>
      <c r="C9" s="250">
        <v>0</v>
      </c>
      <c r="D9" s="250">
        <v>1201327</v>
      </c>
      <c r="E9" s="250">
        <v>0</v>
      </c>
      <c r="F9" s="250">
        <v>0</v>
      </c>
      <c r="G9" s="250">
        <v>1201327</v>
      </c>
      <c r="H9" s="250">
        <v>663197</v>
      </c>
      <c r="I9" s="250">
        <v>0</v>
      </c>
      <c r="J9" s="250">
        <v>0</v>
      </c>
      <c r="K9" s="250">
        <v>0</v>
      </c>
      <c r="L9" s="250">
        <f>SUM(G9)</f>
        <v>1201327</v>
      </c>
      <c r="M9" s="252"/>
    </row>
    <row r="10" spans="1:13" s="141" customFormat="1" ht="12.75">
      <c r="A10" s="248"/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2"/>
    </row>
    <row r="11" spans="1:13" s="141" customFormat="1" ht="12.75">
      <c r="A11" s="248">
        <v>900</v>
      </c>
      <c r="B11" s="249" t="s">
        <v>183</v>
      </c>
      <c r="C11" s="250">
        <v>0</v>
      </c>
      <c r="D11" s="250">
        <v>1072884</v>
      </c>
      <c r="E11" s="250">
        <v>0</v>
      </c>
      <c r="F11" s="250">
        <v>0</v>
      </c>
      <c r="G11" s="250">
        <v>1072884</v>
      </c>
      <c r="H11" s="250">
        <v>500789</v>
      </c>
      <c r="I11" s="250">
        <v>0</v>
      </c>
      <c r="J11" s="250">
        <v>0</v>
      </c>
      <c r="K11" s="250">
        <v>0</v>
      </c>
      <c r="L11" s="250">
        <f>SUM(G11)</f>
        <v>1072884</v>
      </c>
      <c r="M11" s="252"/>
    </row>
    <row r="12" spans="1:13" s="141" customFormat="1" ht="12.75">
      <c r="A12" s="248"/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2"/>
    </row>
    <row r="13" spans="1:13" s="141" customFormat="1" ht="12.75">
      <c r="A13" s="251" t="s">
        <v>184</v>
      </c>
      <c r="B13" s="251"/>
      <c r="C13" s="229">
        <f aca="true" t="shared" si="0" ref="C13:L13">SUM(C9:C12)</f>
        <v>0</v>
      </c>
      <c r="D13" s="229">
        <f t="shared" si="0"/>
        <v>2274211</v>
      </c>
      <c r="E13" s="229">
        <f t="shared" si="0"/>
        <v>0</v>
      </c>
      <c r="F13" s="229">
        <f t="shared" si="0"/>
        <v>0</v>
      </c>
      <c r="G13" s="229">
        <f t="shared" si="0"/>
        <v>2274211</v>
      </c>
      <c r="H13" s="229">
        <f t="shared" si="0"/>
        <v>1163986</v>
      </c>
      <c r="I13" s="229">
        <f t="shared" si="0"/>
        <v>0</v>
      </c>
      <c r="J13" s="229">
        <f t="shared" si="0"/>
        <v>0</v>
      </c>
      <c r="K13" s="229">
        <f t="shared" si="0"/>
        <v>0</v>
      </c>
      <c r="L13" s="229">
        <f t="shared" si="0"/>
        <v>2274211</v>
      </c>
      <c r="M13" s="252"/>
    </row>
    <row r="14" spans="1:13" s="141" customFormat="1" ht="12.75">
      <c r="A14" s="251"/>
      <c r="B14" s="251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52"/>
    </row>
    <row r="17" spans="1:5" ht="12.75">
      <c r="A17" s="230" t="s">
        <v>185</v>
      </c>
      <c r="B17" s="230"/>
      <c r="C17" s="230"/>
      <c r="D17" s="230"/>
      <c r="E17" s="230"/>
    </row>
    <row r="19" spans="1:12" ht="12.75">
      <c r="A19" s="231" t="s">
        <v>33</v>
      </c>
      <c r="B19" s="231" t="s">
        <v>0</v>
      </c>
      <c r="C19" s="231" t="s">
        <v>265</v>
      </c>
      <c r="D19" s="16" t="s">
        <v>170</v>
      </c>
      <c r="E19" s="232"/>
      <c r="F19" s="232"/>
      <c r="G19" s="231" t="s">
        <v>171</v>
      </c>
      <c r="H19" s="233"/>
      <c r="I19" s="233"/>
      <c r="J19" s="233"/>
      <c r="K19" s="231" t="s">
        <v>266</v>
      </c>
      <c r="L19" s="231" t="s">
        <v>172</v>
      </c>
    </row>
    <row r="20" spans="1:12" ht="12.75">
      <c r="A20" s="231"/>
      <c r="B20" s="231"/>
      <c r="C20" s="231"/>
      <c r="D20" s="19" t="s">
        <v>173</v>
      </c>
      <c r="E20" s="233"/>
      <c r="F20" s="233"/>
      <c r="G20" s="231"/>
      <c r="H20" s="246"/>
      <c r="I20" s="246"/>
      <c r="J20" s="246"/>
      <c r="K20" s="231"/>
      <c r="L20" s="231"/>
    </row>
    <row r="21" spans="1:12" ht="12.75">
      <c r="A21" s="231"/>
      <c r="B21" s="231"/>
      <c r="C21" s="231"/>
      <c r="D21" s="20"/>
      <c r="E21" s="234" t="s">
        <v>174</v>
      </c>
      <c r="F21" s="234"/>
      <c r="G21" s="231"/>
      <c r="H21" s="234" t="s">
        <v>175</v>
      </c>
      <c r="I21" s="234"/>
      <c r="J21" s="234"/>
      <c r="K21" s="231"/>
      <c r="L21" s="231"/>
    </row>
    <row r="22" spans="1:12" ht="12.75">
      <c r="A22" s="231"/>
      <c r="B22" s="231"/>
      <c r="C22" s="231"/>
      <c r="D22" s="21"/>
      <c r="E22" s="18"/>
      <c r="F22" s="18"/>
      <c r="G22" s="231"/>
      <c r="H22" s="247"/>
      <c r="I22" s="247"/>
      <c r="J22" s="247"/>
      <c r="K22" s="231"/>
      <c r="L22" s="231"/>
    </row>
    <row r="23" spans="1:12" ht="12.75">
      <c r="A23" s="231"/>
      <c r="B23" s="231"/>
      <c r="C23" s="231"/>
      <c r="D23" s="21"/>
      <c r="E23" s="228" t="s">
        <v>176</v>
      </c>
      <c r="F23" s="245"/>
      <c r="G23" s="231"/>
      <c r="H23" s="231" t="s">
        <v>177</v>
      </c>
      <c r="I23" s="231" t="s">
        <v>178</v>
      </c>
      <c r="J23" s="231" t="s">
        <v>179</v>
      </c>
      <c r="K23" s="231"/>
      <c r="L23" s="231"/>
    </row>
    <row r="24" spans="1:12" ht="12.75">
      <c r="A24" s="231"/>
      <c r="B24" s="231"/>
      <c r="C24" s="231"/>
      <c r="D24" s="23"/>
      <c r="E24" s="15" t="s">
        <v>180</v>
      </c>
      <c r="F24" s="15" t="s">
        <v>181</v>
      </c>
      <c r="G24" s="231"/>
      <c r="H24" s="231"/>
      <c r="I24" s="231"/>
      <c r="J24" s="231"/>
      <c r="K24" s="231"/>
      <c r="L24" s="231"/>
    </row>
    <row r="25" spans="1:12" s="141" customFormat="1" ht="12.75">
      <c r="A25" s="248">
        <v>926</v>
      </c>
      <c r="B25" s="249" t="s">
        <v>186</v>
      </c>
      <c r="C25" s="250">
        <v>0</v>
      </c>
      <c r="D25" s="250">
        <v>271570</v>
      </c>
      <c r="E25" s="250">
        <v>80500</v>
      </c>
      <c r="F25" s="250">
        <v>0</v>
      </c>
      <c r="G25" s="250">
        <v>271570</v>
      </c>
      <c r="H25" s="250">
        <v>156330</v>
      </c>
      <c r="I25" s="250">
        <v>0</v>
      </c>
      <c r="J25" s="250">
        <v>0</v>
      </c>
      <c r="K25" s="250">
        <v>0</v>
      </c>
      <c r="L25" s="250">
        <f>SUM(G25)</f>
        <v>271570</v>
      </c>
    </row>
    <row r="26" spans="1:12" s="141" customFormat="1" ht="12.75">
      <c r="A26" s="248"/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</row>
    <row r="27" spans="1:12" s="141" customFormat="1" ht="12.75">
      <c r="A27" s="249"/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</row>
    <row r="28" spans="1:12" s="141" customFormat="1" ht="12.75">
      <c r="A28" s="249"/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0"/>
    </row>
    <row r="29" spans="1:12" s="141" customFormat="1" ht="12.75">
      <c r="A29" s="251" t="s">
        <v>184</v>
      </c>
      <c r="B29" s="251"/>
      <c r="C29" s="229">
        <f aca="true" t="shared" si="1" ref="C29:L29">SUM(C25:C28)</f>
        <v>0</v>
      </c>
      <c r="D29" s="229">
        <f t="shared" si="1"/>
        <v>271570</v>
      </c>
      <c r="E29" s="229">
        <f t="shared" si="1"/>
        <v>80500</v>
      </c>
      <c r="F29" s="229">
        <f t="shared" si="1"/>
        <v>0</v>
      </c>
      <c r="G29" s="229">
        <f t="shared" si="1"/>
        <v>271570</v>
      </c>
      <c r="H29" s="229">
        <f t="shared" si="1"/>
        <v>156330</v>
      </c>
      <c r="I29" s="229">
        <f t="shared" si="1"/>
        <v>0</v>
      </c>
      <c r="J29" s="229">
        <f t="shared" si="1"/>
        <v>0</v>
      </c>
      <c r="K29" s="229">
        <f t="shared" si="1"/>
        <v>0</v>
      </c>
      <c r="L29" s="229">
        <f t="shared" si="1"/>
        <v>271570</v>
      </c>
    </row>
    <row r="30" spans="1:12" s="141" customFormat="1" ht="12.75">
      <c r="A30" s="251"/>
      <c r="B30" s="251"/>
      <c r="C30" s="229"/>
      <c r="D30" s="229"/>
      <c r="E30" s="229"/>
      <c r="F30" s="229"/>
      <c r="G30" s="229"/>
      <c r="H30" s="229"/>
      <c r="I30" s="229"/>
      <c r="J30" s="229"/>
      <c r="K30" s="229"/>
      <c r="L30" s="229"/>
    </row>
  </sheetData>
  <mergeCells count="105">
    <mergeCell ref="A3:A8"/>
    <mergeCell ref="B3:B8"/>
    <mergeCell ref="C3:C8"/>
    <mergeCell ref="E3:F4"/>
    <mergeCell ref="E5:F5"/>
    <mergeCell ref="E7:F7"/>
    <mergeCell ref="M5:M6"/>
    <mergeCell ref="H7:H8"/>
    <mergeCell ref="M3:M4"/>
    <mergeCell ref="G3:G8"/>
    <mergeCell ref="H3:J4"/>
    <mergeCell ref="K3:K8"/>
    <mergeCell ref="L3:L8"/>
    <mergeCell ref="H5:J6"/>
    <mergeCell ref="I7:I8"/>
    <mergeCell ref="J7:J8"/>
    <mergeCell ref="A9:A10"/>
    <mergeCell ref="B9:B10"/>
    <mergeCell ref="C9:C10"/>
    <mergeCell ref="D9:D10"/>
    <mergeCell ref="K9:K10"/>
    <mergeCell ref="L9:L10"/>
    <mergeCell ref="E9:E10"/>
    <mergeCell ref="F9:F10"/>
    <mergeCell ref="G9:G10"/>
    <mergeCell ref="H9:H10"/>
    <mergeCell ref="H11:H12"/>
    <mergeCell ref="I11:I12"/>
    <mergeCell ref="I9:I10"/>
    <mergeCell ref="J9:J10"/>
    <mergeCell ref="L11:L12"/>
    <mergeCell ref="M11:M12"/>
    <mergeCell ref="M9:M10"/>
    <mergeCell ref="A11:A12"/>
    <mergeCell ref="B11:B12"/>
    <mergeCell ref="C11:C12"/>
    <mergeCell ref="D11:D12"/>
    <mergeCell ref="E11:E12"/>
    <mergeCell ref="F11:F12"/>
    <mergeCell ref="G11:G12"/>
    <mergeCell ref="J13:J14"/>
    <mergeCell ref="J11:J12"/>
    <mergeCell ref="K11:K12"/>
    <mergeCell ref="K13:K14"/>
    <mergeCell ref="L13:L14"/>
    <mergeCell ref="M13:M14"/>
    <mergeCell ref="A13:B14"/>
    <mergeCell ref="C13:C14"/>
    <mergeCell ref="D13:D14"/>
    <mergeCell ref="E13:E14"/>
    <mergeCell ref="F13:F14"/>
    <mergeCell ref="G13:G14"/>
    <mergeCell ref="H13:H14"/>
    <mergeCell ref="I13:I14"/>
    <mergeCell ref="A29:B30"/>
    <mergeCell ref="C29:C30"/>
    <mergeCell ref="D29:D30"/>
    <mergeCell ref="E29:E30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G19:G24"/>
    <mergeCell ref="H19:J20"/>
    <mergeCell ref="K19:K24"/>
    <mergeCell ref="L19:L24"/>
    <mergeCell ref="H21:J22"/>
    <mergeCell ref="H23:H24"/>
    <mergeCell ref="I23:I24"/>
    <mergeCell ref="J23:J24"/>
    <mergeCell ref="B19:B24"/>
    <mergeCell ref="C19:C24"/>
    <mergeCell ref="E19:F20"/>
    <mergeCell ref="E21:F21"/>
    <mergeCell ref="E23:F23"/>
    <mergeCell ref="J29:J30"/>
    <mergeCell ref="K29:K30"/>
    <mergeCell ref="L29:L30"/>
    <mergeCell ref="A1:E1"/>
    <mergeCell ref="A17:E17"/>
    <mergeCell ref="F29:F30"/>
    <mergeCell ref="G29:G30"/>
    <mergeCell ref="H29:H30"/>
    <mergeCell ref="I29:I30"/>
    <mergeCell ref="A19:A24"/>
  </mergeCells>
  <printOptions/>
  <pageMargins left="0.3937007874015748" right="0.46" top="1.535433070866142" bottom="0.984251968503937" header="0.65" footer="0.5118110236220472"/>
  <pageSetup firstPageNumber="29" useFirstPageNumber="1" horizontalDpi="600" verticalDpi="600" orientation="landscape" paperSize="9" r:id="rId1"/>
  <headerFooter alignWithMargins="0">
    <oddHeader>&amp;L&amp;"Arial,Pogrubiony"BUDŻET GMINY PACZKÓW NA 2008R.&amp;R&amp;8Zał. nr 11
Plan przychodów i wydatków 
zakładów budżetowych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24" sqref="H24"/>
    </sheetView>
  </sheetViews>
  <sheetFormatPr defaultColWidth="9.140625" defaultRowHeight="12.75"/>
  <cols>
    <col min="1" max="1" width="5.57421875" style="14" bestFit="1" customWidth="1"/>
    <col min="2" max="2" width="17.7109375" style="14" bestFit="1" customWidth="1"/>
    <col min="3" max="3" width="11.00390625" style="14" customWidth="1"/>
    <col min="4" max="4" width="9.140625" style="14" customWidth="1"/>
    <col min="5" max="5" width="21.28125" style="14" customWidth="1"/>
    <col min="6" max="6" width="11.8515625" style="24" bestFit="1" customWidth="1"/>
    <col min="7" max="7" width="8.8515625" style="14" bestFit="1" customWidth="1"/>
    <col min="8" max="8" width="30.8515625" style="14" customWidth="1"/>
    <col min="9" max="9" width="13.00390625" style="24" customWidth="1"/>
    <col min="10" max="16384" width="9.140625" style="14" customWidth="1"/>
  </cols>
  <sheetData>
    <row r="1" spans="1:9" ht="12.75">
      <c r="A1" s="283" t="s">
        <v>33</v>
      </c>
      <c r="B1" s="283" t="s">
        <v>0</v>
      </c>
      <c r="C1" s="283" t="s">
        <v>34</v>
      </c>
      <c r="D1" s="283" t="s">
        <v>170</v>
      </c>
      <c r="E1" s="283"/>
      <c r="F1" s="283"/>
      <c r="G1" s="283" t="s">
        <v>168</v>
      </c>
      <c r="H1" s="283"/>
      <c r="I1" s="283"/>
    </row>
    <row r="2" spans="1:9" ht="12.75">
      <c r="A2" s="283"/>
      <c r="B2" s="283"/>
      <c r="C2" s="283"/>
      <c r="D2" s="283" t="s">
        <v>73</v>
      </c>
      <c r="E2" s="271" t="s">
        <v>35</v>
      </c>
      <c r="F2" s="284" t="s">
        <v>187</v>
      </c>
      <c r="G2" s="283" t="s">
        <v>73</v>
      </c>
      <c r="H2" s="271" t="s">
        <v>35</v>
      </c>
      <c r="I2" s="284" t="s">
        <v>187</v>
      </c>
    </row>
    <row r="3" spans="1:9" ht="12.75">
      <c r="A3" s="283"/>
      <c r="B3" s="283"/>
      <c r="C3" s="283"/>
      <c r="D3" s="283"/>
      <c r="E3" s="272"/>
      <c r="F3" s="284"/>
      <c r="G3" s="283"/>
      <c r="H3" s="272"/>
      <c r="I3" s="284"/>
    </row>
    <row r="4" spans="1:9" ht="12.75">
      <c r="A4" s="254" t="s">
        <v>337</v>
      </c>
      <c r="B4" s="255"/>
      <c r="C4" s="255"/>
      <c r="D4" s="255"/>
      <c r="E4" s="256"/>
      <c r="F4" s="209">
        <v>97446</v>
      </c>
      <c r="G4" s="206"/>
      <c r="H4" s="219"/>
      <c r="I4" s="207"/>
    </row>
    <row r="5" spans="1:9" s="140" customFormat="1" ht="12.75">
      <c r="A5" s="260">
        <v>900</v>
      </c>
      <c r="B5" s="261" t="s">
        <v>188</v>
      </c>
      <c r="C5" s="263">
        <v>90011</v>
      </c>
      <c r="D5" s="259" t="s">
        <v>189</v>
      </c>
      <c r="E5" s="274" t="s">
        <v>190</v>
      </c>
      <c r="F5" s="280">
        <v>72000</v>
      </c>
      <c r="G5" s="263">
        <v>4210</v>
      </c>
      <c r="H5" s="278" t="s">
        <v>100</v>
      </c>
      <c r="I5" s="280">
        <v>36000</v>
      </c>
    </row>
    <row r="6" spans="1:9" s="140" customFormat="1" ht="30.75" customHeight="1">
      <c r="A6" s="260"/>
      <c r="B6" s="262"/>
      <c r="C6" s="263"/>
      <c r="D6" s="259"/>
      <c r="E6" s="275"/>
      <c r="F6" s="280"/>
      <c r="G6" s="263"/>
      <c r="H6" s="279"/>
      <c r="I6" s="280"/>
    </row>
    <row r="7" spans="1:9" s="140" customFormat="1" ht="30.75" customHeight="1">
      <c r="A7" s="208"/>
      <c r="B7" s="211"/>
      <c r="C7" s="210"/>
      <c r="D7" s="205"/>
      <c r="E7" s="205"/>
      <c r="F7" s="209"/>
      <c r="G7" s="210">
        <v>4300</v>
      </c>
      <c r="H7" s="210" t="s">
        <v>97</v>
      </c>
      <c r="I7" s="209">
        <v>38446</v>
      </c>
    </row>
    <row r="8" spans="1:9" s="140" customFormat="1" ht="30.75" customHeight="1">
      <c r="A8" s="208"/>
      <c r="B8" s="211"/>
      <c r="C8" s="210"/>
      <c r="D8" s="205"/>
      <c r="E8" s="205"/>
      <c r="F8" s="209"/>
      <c r="G8" s="210">
        <v>6110</v>
      </c>
      <c r="H8" s="210" t="s">
        <v>338</v>
      </c>
      <c r="I8" s="209">
        <v>40000</v>
      </c>
    </row>
    <row r="9" spans="1:9" s="140" customFormat="1" ht="12.75" customHeight="1">
      <c r="A9" s="257"/>
      <c r="B9" s="257"/>
      <c r="C9" s="258"/>
      <c r="D9" s="259"/>
      <c r="E9" s="274"/>
      <c r="F9" s="280"/>
      <c r="G9" s="263">
        <v>6270</v>
      </c>
      <c r="H9" s="281" t="s">
        <v>191</v>
      </c>
      <c r="I9" s="280">
        <v>55000</v>
      </c>
    </row>
    <row r="10" spans="1:9" s="140" customFormat="1" ht="66" customHeight="1">
      <c r="A10" s="257"/>
      <c r="B10" s="257"/>
      <c r="C10" s="258"/>
      <c r="D10" s="259"/>
      <c r="E10" s="275"/>
      <c r="F10" s="280"/>
      <c r="G10" s="263"/>
      <c r="H10" s="282"/>
      <c r="I10" s="280"/>
    </row>
    <row r="11" spans="1:9" s="140" customFormat="1" ht="12.75">
      <c r="A11" s="254" t="s">
        <v>339</v>
      </c>
      <c r="B11" s="255"/>
      <c r="C11" s="255"/>
      <c r="D11" s="255"/>
      <c r="E11" s="256"/>
      <c r="F11" s="209"/>
      <c r="G11" s="210"/>
      <c r="H11" s="220"/>
      <c r="I11" s="209">
        <v>0</v>
      </c>
    </row>
    <row r="12" spans="1:9" s="140" customFormat="1" ht="12.75">
      <c r="A12" s="266" t="s">
        <v>184</v>
      </c>
      <c r="B12" s="267"/>
      <c r="C12" s="267"/>
      <c r="D12" s="271"/>
      <c r="E12" s="276"/>
      <c r="F12" s="273">
        <f>SUM(F4:F10)</f>
        <v>169446</v>
      </c>
      <c r="G12" s="270"/>
      <c r="H12" s="264"/>
      <c r="I12" s="273">
        <f>SUM(I5:I10)</f>
        <v>169446</v>
      </c>
    </row>
    <row r="13" spans="1:9" ht="12.75">
      <c r="A13" s="268"/>
      <c r="B13" s="269"/>
      <c r="C13" s="269"/>
      <c r="D13" s="272"/>
      <c r="E13" s="277"/>
      <c r="F13" s="273"/>
      <c r="G13" s="270"/>
      <c r="H13" s="265"/>
      <c r="I13" s="273"/>
    </row>
  </sheetData>
  <mergeCells count="38">
    <mergeCell ref="A1:A3"/>
    <mergeCell ref="B1:B3"/>
    <mergeCell ref="C1:C3"/>
    <mergeCell ref="D1:F1"/>
    <mergeCell ref="G1:I1"/>
    <mergeCell ref="D2:D3"/>
    <mergeCell ref="F2:F3"/>
    <mergeCell ref="G2:G3"/>
    <mergeCell ref="I2:I3"/>
    <mergeCell ref="I9:I10"/>
    <mergeCell ref="F5:F6"/>
    <mergeCell ref="G5:G6"/>
    <mergeCell ref="I5:I6"/>
    <mergeCell ref="H9:H10"/>
    <mergeCell ref="I12:I13"/>
    <mergeCell ref="E2:E3"/>
    <mergeCell ref="E5:E6"/>
    <mergeCell ref="E9:E10"/>
    <mergeCell ref="E12:E13"/>
    <mergeCell ref="H2:H3"/>
    <mergeCell ref="H5:H6"/>
    <mergeCell ref="F12:F13"/>
    <mergeCell ref="F9:F10"/>
    <mergeCell ref="G9:G10"/>
    <mergeCell ref="H12:H13"/>
    <mergeCell ref="A12:C13"/>
    <mergeCell ref="G12:G13"/>
    <mergeCell ref="D12:D13"/>
    <mergeCell ref="A4:E4"/>
    <mergeCell ref="A11:E11"/>
    <mergeCell ref="A9:A10"/>
    <mergeCell ref="B9:B10"/>
    <mergeCell ref="C9:C10"/>
    <mergeCell ref="D9:D10"/>
    <mergeCell ref="A5:A6"/>
    <mergeCell ref="B5:B6"/>
    <mergeCell ref="C5:C6"/>
    <mergeCell ref="D5:D6"/>
  </mergeCells>
  <printOptions/>
  <pageMargins left="0.61" right="0.6" top="2.22" bottom="1" header="1.1" footer="0.5"/>
  <pageSetup firstPageNumber="30" useFirstPageNumber="1" horizontalDpi="600" verticalDpi="600" orientation="landscape" paperSize="9" r:id="rId1"/>
  <headerFooter alignWithMargins="0">
    <oddHeader>&amp;L&amp;"Arial,Pogrubiony"BUDŻET GMINY PACZKÓW NA 2008R.&amp;R&amp;8Zał. nr 12
Plan przychodów i wydatków
Gminnego Funduszu Ochrony Środowiska i 
Gospodarki Wodnej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D26" sqref="D26"/>
    </sheetView>
  </sheetViews>
  <sheetFormatPr defaultColWidth="9.140625" defaultRowHeight="12.75"/>
  <cols>
    <col min="1" max="1" width="5.57421875" style="9" bestFit="1" customWidth="1"/>
    <col min="2" max="3" width="8.8515625" style="9" bestFit="1" customWidth="1"/>
    <col min="4" max="4" width="43.421875" style="9" customWidth="1"/>
    <col min="5" max="5" width="19.7109375" style="143" customWidth="1"/>
    <col min="6" max="16384" width="8.00390625" style="9" customWidth="1"/>
  </cols>
  <sheetData>
    <row r="1" spans="1:5" ht="12.75">
      <c r="A1" s="144" t="s">
        <v>33</v>
      </c>
      <c r="B1" s="144" t="s">
        <v>34</v>
      </c>
      <c r="C1" s="144" t="s">
        <v>73</v>
      </c>
      <c r="D1" s="144" t="s">
        <v>35</v>
      </c>
      <c r="E1" s="142" t="s">
        <v>209</v>
      </c>
    </row>
    <row r="2" spans="1:5" ht="12.75">
      <c r="A2" s="154" t="s">
        <v>42</v>
      </c>
      <c r="B2" s="144"/>
      <c r="C2" s="144"/>
      <c r="D2" s="145" t="s">
        <v>43</v>
      </c>
      <c r="E2" s="146">
        <f>SUM(E3)</f>
        <v>40472</v>
      </c>
    </row>
    <row r="3" spans="1:5" ht="12.75">
      <c r="A3" s="155"/>
      <c r="B3" s="158" t="s">
        <v>128</v>
      </c>
      <c r="C3" s="147"/>
      <c r="D3" s="148" t="s">
        <v>37</v>
      </c>
      <c r="E3" s="149">
        <f>SUM(E4,E16,E21)</f>
        <v>40472</v>
      </c>
    </row>
    <row r="4" spans="1:5" ht="22.5" customHeight="1">
      <c r="A4" s="155"/>
      <c r="B4" s="155"/>
      <c r="C4" s="158" t="s">
        <v>99</v>
      </c>
      <c r="D4" s="148" t="s">
        <v>100</v>
      </c>
      <c r="E4" s="149">
        <f>SUM(E5:E15)</f>
        <v>30354</v>
      </c>
    </row>
    <row r="5" spans="1:5" ht="12.75">
      <c r="A5" s="155"/>
      <c r="B5" s="155"/>
      <c r="C5" s="155"/>
      <c r="D5" s="150" t="s">
        <v>192</v>
      </c>
      <c r="E5" s="151">
        <v>5250</v>
      </c>
    </row>
    <row r="6" spans="1:5" ht="12.75">
      <c r="A6" s="155"/>
      <c r="B6" s="155"/>
      <c r="C6" s="155"/>
      <c r="D6" s="150" t="s">
        <v>193</v>
      </c>
      <c r="E6" s="151">
        <v>4254</v>
      </c>
    </row>
    <row r="7" spans="1:5" ht="12.75">
      <c r="A7" s="155"/>
      <c r="B7" s="155"/>
      <c r="C7" s="155"/>
      <c r="D7" s="150" t="s">
        <v>194</v>
      </c>
      <c r="E7" s="151">
        <v>3342</v>
      </c>
    </row>
    <row r="8" spans="1:5" ht="12.75">
      <c r="A8" s="155"/>
      <c r="B8" s="155"/>
      <c r="C8" s="155"/>
      <c r="D8" s="150" t="s">
        <v>195</v>
      </c>
      <c r="E8" s="151">
        <v>3126</v>
      </c>
    </row>
    <row r="9" spans="1:5" ht="12.75">
      <c r="A9" s="155"/>
      <c r="B9" s="155"/>
      <c r="C9" s="155"/>
      <c r="D9" s="150" t="s">
        <v>196</v>
      </c>
      <c r="E9" s="151">
        <v>2670</v>
      </c>
    </row>
    <row r="10" spans="1:5" ht="12.75">
      <c r="A10" s="155"/>
      <c r="B10" s="155"/>
      <c r="C10" s="155"/>
      <c r="D10" s="150" t="s">
        <v>197</v>
      </c>
      <c r="E10" s="151">
        <v>2442</v>
      </c>
    </row>
    <row r="11" spans="1:5" ht="12.75">
      <c r="A11" s="155"/>
      <c r="B11" s="155"/>
      <c r="C11" s="155"/>
      <c r="D11" s="150" t="s">
        <v>198</v>
      </c>
      <c r="E11" s="151">
        <v>2178</v>
      </c>
    </row>
    <row r="12" spans="1:5" ht="12.75">
      <c r="A12" s="155"/>
      <c r="B12" s="155"/>
      <c r="C12" s="155"/>
      <c r="D12" s="150" t="s">
        <v>199</v>
      </c>
      <c r="E12" s="151">
        <v>2178</v>
      </c>
    </row>
    <row r="13" spans="1:5" ht="12.75">
      <c r="A13" s="155"/>
      <c r="B13" s="155"/>
      <c r="C13" s="155"/>
      <c r="D13" s="150" t="s">
        <v>200</v>
      </c>
      <c r="E13" s="151">
        <v>2112</v>
      </c>
    </row>
    <row r="14" spans="1:5" ht="12.75">
      <c r="A14" s="155"/>
      <c r="B14" s="155"/>
      <c r="C14" s="155"/>
      <c r="D14" s="150" t="s">
        <v>201</v>
      </c>
      <c r="E14" s="151">
        <v>1902</v>
      </c>
    </row>
    <row r="15" spans="1:5" ht="12.75">
      <c r="A15" s="155"/>
      <c r="B15" s="155"/>
      <c r="C15" s="157"/>
      <c r="D15" s="150" t="s">
        <v>202</v>
      </c>
      <c r="E15" s="151">
        <v>900</v>
      </c>
    </row>
    <row r="16" spans="1:5" s="4" customFormat="1" ht="12.75">
      <c r="A16" s="156"/>
      <c r="B16" s="156"/>
      <c r="C16" s="159" t="s">
        <v>267</v>
      </c>
      <c r="D16" s="152" t="s">
        <v>106</v>
      </c>
      <c r="E16" s="153">
        <f>SUM(E17:E20)</f>
        <v>2474</v>
      </c>
    </row>
    <row r="17" spans="1:5" ht="12.75">
      <c r="A17" s="155"/>
      <c r="B17" s="155"/>
      <c r="C17" s="155"/>
      <c r="D17" s="150" t="s">
        <v>197</v>
      </c>
      <c r="E17" s="151">
        <v>814</v>
      </c>
    </row>
    <row r="18" spans="1:5" ht="12.75">
      <c r="A18" s="155"/>
      <c r="B18" s="155"/>
      <c r="C18" s="155"/>
      <c r="D18" s="150" t="s">
        <v>198</v>
      </c>
      <c r="E18" s="151">
        <v>726</v>
      </c>
    </row>
    <row r="19" spans="1:5" ht="12.75">
      <c r="A19" s="155"/>
      <c r="B19" s="155"/>
      <c r="C19" s="155"/>
      <c r="D19" s="150" t="s">
        <v>201</v>
      </c>
      <c r="E19" s="151">
        <v>634</v>
      </c>
    </row>
    <row r="20" spans="1:5" ht="12.75">
      <c r="A20" s="155"/>
      <c r="B20" s="155"/>
      <c r="C20" s="157"/>
      <c r="D20" s="150" t="s">
        <v>202</v>
      </c>
      <c r="E20" s="151">
        <v>300</v>
      </c>
    </row>
    <row r="21" spans="1:5" ht="24" customHeight="1">
      <c r="A21" s="155"/>
      <c r="B21" s="155"/>
      <c r="C21" s="158" t="s">
        <v>96</v>
      </c>
      <c r="D21" s="148" t="s">
        <v>97</v>
      </c>
      <c r="E21" s="149">
        <f>SUM(E22:E28)</f>
        <v>7644</v>
      </c>
    </row>
    <row r="22" spans="1:5" ht="12.75">
      <c r="A22" s="155"/>
      <c r="B22" s="155"/>
      <c r="C22" s="155"/>
      <c r="D22" s="150" t="s">
        <v>192</v>
      </c>
      <c r="E22" s="151">
        <v>1750</v>
      </c>
    </row>
    <row r="23" spans="1:5" ht="12.75">
      <c r="A23" s="155"/>
      <c r="B23" s="155"/>
      <c r="C23" s="155"/>
      <c r="D23" s="150" t="s">
        <v>193</v>
      </c>
      <c r="E23" s="151">
        <v>1418</v>
      </c>
    </row>
    <row r="24" spans="1:5" ht="12.75">
      <c r="A24" s="155"/>
      <c r="B24" s="155"/>
      <c r="C24" s="155"/>
      <c r="D24" s="150" t="s">
        <v>194</v>
      </c>
      <c r="E24" s="151">
        <v>1114</v>
      </c>
    </row>
    <row r="25" spans="1:5" ht="12.75">
      <c r="A25" s="155"/>
      <c r="B25" s="155"/>
      <c r="C25" s="155"/>
      <c r="D25" s="150" t="s">
        <v>195</v>
      </c>
      <c r="E25" s="151">
        <v>1042</v>
      </c>
    </row>
    <row r="26" spans="1:5" ht="12.75">
      <c r="A26" s="155"/>
      <c r="B26" s="155"/>
      <c r="C26" s="155"/>
      <c r="D26" s="150" t="s">
        <v>196</v>
      </c>
      <c r="E26" s="151">
        <v>890</v>
      </c>
    </row>
    <row r="27" spans="1:5" ht="12.75">
      <c r="A27" s="155"/>
      <c r="B27" s="155"/>
      <c r="C27" s="155"/>
      <c r="D27" s="150" t="s">
        <v>199</v>
      </c>
      <c r="E27" s="151">
        <v>726</v>
      </c>
    </row>
    <row r="28" spans="1:5" ht="12.75">
      <c r="A28" s="157"/>
      <c r="B28" s="157"/>
      <c r="C28" s="157"/>
      <c r="D28" s="150" t="s">
        <v>200</v>
      </c>
      <c r="E28" s="151">
        <v>704</v>
      </c>
    </row>
    <row r="29" spans="1:5" ht="12.75">
      <c r="A29" s="285"/>
      <c r="B29" s="285"/>
      <c r="C29" s="285"/>
      <c r="D29" s="286"/>
      <c r="E29" s="286"/>
    </row>
  </sheetData>
  <mergeCells count="2">
    <mergeCell ref="A29:C29"/>
    <mergeCell ref="D29:E29"/>
  </mergeCells>
  <printOptions/>
  <pageMargins left="0.7" right="0.69" top="1" bottom="1" header="0.5" footer="0.5"/>
  <pageSetup firstPageNumber="31" useFirstPageNumber="1" horizontalDpi="600" verticalDpi="600" orientation="portrait" paperSize="9" r:id="rId1"/>
  <headerFooter alignWithMargins="0">
    <oddHeader>&amp;L&amp;"Arial,Pogrubiony"BUDŻET GMINY PACZKÓW NA 2008R.&amp;R&amp;8Zał. nr 13
Podział środków do dyspozycji 
jednostek pomocniczych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E43" sqref="E43"/>
    </sheetView>
  </sheetViews>
  <sheetFormatPr defaultColWidth="9.140625" defaultRowHeight="12.75"/>
  <cols>
    <col min="1" max="1" width="5.57421875" style="9" bestFit="1" customWidth="1"/>
    <col min="2" max="3" width="8.8515625" style="9" bestFit="1" customWidth="1"/>
    <col min="4" max="4" width="54.57421875" style="9" customWidth="1"/>
    <col min="5" max="5" width="15.8515625" style="160" customWidth="1"/>
    <col min="6" max="16384" width="8.00390625" style="9" customWidth="1"/>
  </cols>
  <sheetData>
    <row r="1" spans="1:5" ht="12.75">
      <c r="A1" s="11" t="s">
        <v>33</v>
      </c>
      <c r="B1" s="11" t="s">
        <v>34</v>
      </c>
      <c r="C1" s="11" t="s">
        <v>73</v>
      </c>
      <c r="D1" s="11" t="s">
        <v>35</v>
      </c>
      <c r="E1" s="142" t="s">
        <v>209</v>
      </c>
    </row>
    <row r="2" spans="1:5" s="123" customFormat="1" ht="12.75">
      <c r="A2" s="168" t="s">
        <v>56</v>
      </c>
      <c r="B2" s="161"/>
      <c r="C2" s="161"/>
      <c r="D2" s="162" t="s">
        <v>57</v>
      </c>
      <c r="E2" s="163">
        <f>SUM(E3)</f>
        <v>19272</v>
      </c>
    </row>
    <row r="3" spans="1:5" s="123" customFormat="1" ht="12.75">
      <c r="A3" s="169"/>
      <c r="B3" s="172" t="s">
        <v>140</v>
      </c>
      <c r="C3" s="164"/>
      <c r="D3" s="165" t="s">
        <v>37</v>
      </c>
      <c r="E3" s="166">
        <f>SUM(E4)</f>
        <v>19272</v>
      </c>
    </row>
    <row r="4" spans="1:5" s="123" customFormat="1" ht="38.25">
      <c r="A4" s="169"/>
      <c r="B4" s="169"/>
      <c r="C4" s="164" t="s">
        <v>141</v>
      </c>
      <c r="D4" s="165" t="s">
        <v>142</v>
      </c>
      <c r="E4" s="166">
        <f>SUM(E5)</f>
        <v>19272</v>
      </c>
    </row>
    <row r="5" spans="1:5" s="123" customFormat="1" ht="12.75">
      <c r="A5" s="170"/>
      <c r="B5" s="170"/>
      <c r="C5" s="164"/>
      <c r="D5" s="165" t="s">
        <v>203</v>
      </c>
      <c r="E5" s="166">
        <v>19272</v>
      </c>
    </row>
    <row r="6" spans="1:5" s="123" customFormat="1" ht="12.75">
      <c r="A6" s="168" t="s">
        <v>70</v>
      </c>
      <c r="B6" s="161"/>
      <c r="C6" s="161"/>
      <c r="D6" s="162" t="s">
        <v>71</v>
      </c>
      <c r="E6" s="163">
        <f>SUM(E7)</f>
        <v>12100</v>
      </c>
    </row>
    <row r="7" spans="1:5" s="123" customFormat="1" ht="12.75">
      <c r="A7" s="169"/>
      <c r="B7" s="172" t="s">
        <v>155</v>
      </c>
      <c r="C7" s="164"/>
      <c r="D7" s="165" t="s">
        <v>156</v>
      </c>
      <c r="E7" s="166">
        <f>SUM(E8)</f>
        <v>12100</v>
      </c>
    </row>
    <row r="8" spans="1:5" s="123" customFormat="1" ht="38.25">
      <c r="A8" s="169"/>
      <c r="B8" s="169"/>
      <c r="C8" s="164" t="s">
        <v>141</v>
      </c>
      <c r="D8" s="165" t="s">
        <v>142</v>
      </c>
      <c r="E8" s="166">
        <f>SUM(E9)</f>
        <v>12100</v>
      </c>
    </row>
    <row r="9" spans="1:5" s="123" customFormat="1" ht="12.75">
      <c r="A9" s="171"/>
      <c r="B9" s="171"/>
      <c r="C9" s="164"/>
      <c r="D9" s="165" t="s">
        <v>204</v>
      </c>
      <c r="E9" s="166">
        <v>12100</v>
      </c>
    </row>
    <row r="10" spans="1:5" s="123" customFormat="1" ht="1.5" customHeight="1">
      <c r="A10" s="287"/>
      <c r="B10" s="287"/>
      <c r="C10" s="287"/>
      <c r="D10" s="288"/>
      <c r="E10" s="288"/>
    </row>
    <row r="11" s="123" customFormat="1" ht="12.75">
      <c r="E11" s="167">
        <f>SUM(E6,E2)</f>
        <v>31372</v>
      </c>
    </row>
  </sheetData>
  <mergeCells count="2">
    <mergeCell ref="A10:C10"/>
    <mergeCell ref="D10:E10"/>
  </mergeCells>
  <printOptions/>
  <pageMargins left="0.64" right="0.42" top="1" bottom="1" header="0.5" footer="0.5"/>
  <pageSetup firstPageNumber="32" useFirstPageNumber="1" horizontalDpi="600" verticalDpi="600" orientation="portrait" paperSize="9" r:id="rId2"/>
  <headerFooter alignWithMargins="0">
    <oddHeader xml:space="preserve">&amp;L&amp;"Arial,Pogrubiony"BUDŻET GMINY PACZKÓW NA 2008R.&amp;R&amp;8Zał. nr 14
Planowane wydatki na realizację zadań  wspólnych 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="115" zoomScaleNormal="115" workbookViewId="0" topLeftCell="A13">
      <selection activeCell="D20" sqref="D20"/>
    </sheetView>
  </sheetViews>
  <sheetFormatPr defaultColWidth="9.140625" defaultRowHeight="12.75"/>
  <cols>
    <col min="1" max="1" width="5.57421875" style="4" bestFit="1" customWidth="1"/>
    <col min="2" max="2" width="8.8515625" style="4" bestFit="1" customWidth="1"/>
    <col min="3" max="3" width="59.421875" style="4" customWidth="1"/>
    <col min="4" max="4" width="12.57421875" style="6" bestFit="1" customWidth="1"/>
    <col min="5" max="16384" width="8.00390625" style="4" customWidth="1"/>
  </cols>
  <sheetData>
    <row r="1" spans="1:4" ht="12.75">
      <c r="A1" s="34" t="s">
        <v>33</v>
      </c>
      <c r="B1" s="34" t="s">
        <v>34</v>
      </c>
      <c r="C1" s="35" t="s">
        <v>35</v>
      </c>
      <c r="D1" s="36" t="s">
        <v>209</v>
      </c>
    </row>
    <row r="2" spans="1:4" ht="12.75">
      <c r="A2" s="37">
        <v>10</v>
      </c>
      <c r="B2" s="38"/>
      <c r="C2" s="39" t="s">
        <v>36</v>
      </c>
      <c r="D2" s="40">
        <v>785</v>
      </c>
    </row>
    <row r="3" spans="1:4" ht="12.75">
      <c r="A3" s="41"/>
      <c r="B3" s="42">
        <v>1095</v>
      </c>
      <c r="C3" s="43" t="s">
        <v>37</v>
      </c>
      <c r="D3" s="44">
        <v>785</v>
      </c>
    </row>
    <row r="4" spans="1:4" ht="12.75">
      <c r="A4" s="45">
        <v>600</v>
      </c>
      <c r="B4" s="38"/>
      <c r="C4" s="39" t="s">
        <v>38</v>
      </c>
      <c r="D4" s="40">
        <f>SUM(D5)</f>
        <v>84552</v>
      </c>
    </row>
    <row r="5" spans="1:4" ht="12.75">
      <c r="A5" s="41"/>
      <c r="B5" s="46">
        <v>60016</v>
      </c>
      <c r="C5" s="43" t="s">
        <v>39</v>
      </c>
      <c r="D5" s="44">
        <v>84552</v>
      </c>
    </row>
    <row r="6" spans="1:4" ht="12.75">
      <c r="A6" s="45">
        <v>700</v>
      </c>
      <c r="B6" s="38"/>
      <c r="C6" s="39" t="s">
        <v>40</v>
      </c>
      <c r="D6" s="40">
        <v>2498110</v>
      </c>
    </row>
    <row r="7" spans="1:4" ht="12.75">
      <c r="A7" s="41"/>
      <c r="B7" s="46">
        <v>70005</v>
      </c>
      <c r="C7" s="43" t="s">
        <v>41</v>
      </c>
      <c r="D7" s="44">
        <v>2498110</v>
      </c>
    </row>
    <row r="8" spans="1:4" ht="12.75">
      <c r="A8" s="45">
        <v>750</v>
      </c>
      <c r="B8" s="38"/>
      <c r="C8" s="39" t="s">
        <v>43</v>
      </c>
      <c r="D8" s="40">
        <v>101615</v>
      </c>
    </row>
    <row r="9" spans="1:4" ht="12.75">
      <c r="A9" s="41"/>
      <c r="B9" s="46">
        <v>75011</v>
      </c>
      <c r="C9" s="43" t="s">
        <v>44</v>
      </c>
      <c r="D9" s="44">
        <v>101615</v>
      </c>
    </row>
    <row r="10" spans="1:4" ht="25.5">
      <c r="A10" s="45">
        <v>751</v>
      </c>
      <c r="B10" s="38"/>
      <c r="C10" s="39" t="s">
        <v>45</v>
      </c>
      <c r="D10" s="40">
        <v>2276</v>
      </c>
    </row>
    <row r="11" spans="1:4" ht="18" customHeight="1">
      <c r="A11" s="41"/>
      <c r="B11" s="46">
        <v>75101</v>
      </c>
      <c r="C11" s="43" t="s">
        <v>210</v>
      </c>
      <c r="D11" s="44">
        <v>2276</v>
      </c>
    </row>
    <row r="12" spans="1:4" ht="12.75">
      <c r="A12" s="45">
        <v>754</v>
      </c>
      <c r="B12" s="38"/>
      <c r="C12" s="39" t="s">
        <v>46</v>
      </c>
      <c r="D12" s="40">
        <v>6000</v>
      </c>
    </row>
    <row r="13" spans="1:4" ht="12.75">
      <c r="A13" s="41"/>
      <c r="B13" s="46">
        <v>75414</v>
      </c>
      <c r="C13" s="43" t="s">
        <v>47</v>
      </c>
      <c r="D13" s="44">
        <v>1000</v>
      </c>
    </row>
    <row r="14" spans="1:4" ht="12.75">
      <c r="A14" s="41"/>
      <c r="B14" s="46">
        <v>75416</v>
      </c>
      <c r="C14" s="43" t="s">
        <v>48</v>
      </c>
      <c r="D14" s="44">
        <v>5000</v>
      </c>
    </row>
    <row r="15" spans="1:4" ht="38.25">
      <c r="A15" s="45">
        <v>756</v>
      </c>
      <c r="B15" s="38"/>
      <c r="C15" s="39" t="s">
        <v>49</v>
      </c>
      <c r="D15" s="40">
        <f>SUM(D16:D20)</f>
        <v>8411606</v>
      </c>
    </row>
    <row r="16" spans="1:4" ht="12.75">
      <c r="A16" s="41"/>
      <c r="B16" s="46">
        <v>75601</v>
      </c>
      <c r="C16" s="43" t="s">
        <v>50</v>
      </c>
      <c r="D16" s="44">
        <v>9000</v>
      </c>
    </row>
    <row r="17" spans="1:4" ht="38.25">
      <c r="A17" s="41"/>
      <c r="B17" s="47">
        <v>75615</v>
      </c>
      <c r="C17" s="48" t="s">
        <v>235</v>
      </c>
      <c r="D17" s="49">
        <v>2678919</v>
      </c>
    </row>
    <row r="18" spans="1:4" ht="38.25">
      <c r="A18" s="41"/>
      <c r="B18" s="47">
        <v>75616</v>
      </c>
      <c r="C18" s="48" t="s">
        <v>236</v>
      </c>
      <c r="D18" s="49">
        <v>1664687</v>
      </c>
    </row>
    <row r="19" spans="1:4" ht="25.5">
      <c r="A19" s="41"/>
      <c r="B19" s="47">
        <v>75618</v>
      </c>
      <c r="C19" s="48" t="s">
        <v>237</v>
      </c>
      <c r="D19" s="49">
        <v>359000</v>
      </c>
    </row>
    <row r="20" spans="1:4" ht="12.75">
      <c r="A20" s="41"/>
      <c r="B20" s="46">
        <v>75621</v>
      </c>
      <c r="C20" s="43" t="s">
        <v>51</v>
      </c>
      <c r="D20" s="44">
        <v>3700000</v>
      </c>
    </row>
    <row r="21" spans="1:4" ht="12.75">
      <c r="A21" s="194">
        <v>758</v>
      </c>
      <c r="B21" s="51"/>
      <c r="C21" s="52" t="s">
        <v>52</v>
      </c>
      <c r="D21" s="53">
        <v>9980670</v>
      </c>
    </row>
    <row r="22" spans="1:4" ht="17.25" customHeight="1">
      <c r="A22" s="91"/>
      <c r="B22" s="47">
        <v>75801</v>
      </c>
      <c r="C22" s="48" t="s">
        <v>53</v>
      </c>
      <c r="D22" s="49">
        <v>6544225</v>
      </c>
    </row>
    <row r="23" spans="1:4" ht="12.75">
      <c r="A23" s="193"/>
      <c r="B23" s="46">
        <v>75807</v>
      </c>
      <c r="C23" s="43" t="s">
        <v>54</v>
      </c>
      <c r="D23" s="44">
        <v>3361992</v>
      </c>
    </row>
    <row r="24" spans="1:4" ht="12.75">
      <c r="A24" s="41"/>
      <c r="B24" s="46">
        <v>75814</v>
      </c>
      <c r="C24" s="43" t="s">
        <v>238</v>
      </c>
      <c r="D24" s="44">
        <v>10000</v>
      </c>
    </row>
    <row r="25" spans="1:4" ht="12.75">
      <c r="A25" s="41"/>
      <c r="B25" s="46">
        <v>75831</v>
      </c>
      <c r="C25" s="43" t="s">
        <v>55</v>
      </c>
      <c r="D25" s="44">
        <v>64453</v>
      </c>
    </row>
    <row r="26" spans="1:4" ht="12.75">
      <c r="A26" s="45">
        <v>801</v>
      </c>
      <c r="B26" s="38"/>
      <c r="C26" s="39" t="s">
        <v>57</v>
      </c>
      <c r="D26" s="40">
        <v>494796</v>
      </c>
    </row>
    <row r="27" spans="1:4" ht="12.75">
      <c r="A27" s="41"/>
      <c r="B27" s="46">
        <v>80101</v>
      </c>
      <c r="C27" s="43" t="s">
        <v>58</v>
      </c>
      <c r="D27" s="44">
        <v>130000</v>
      </c>
    </row>
    <row r="28" spans="1:4" ht="12.75">
      <c r="A28" s="41"/>
      <c r="B28" s="46">
        <v>80104</v>
      </c>
      <c r="C28" s="43" t="s">
        <v>211</v>
      </c>
      <c r="D28" s="44">
        <v>250000</v>
      </c>
    </row>
    <row r="29" spans="1:4" ht="12.75">
      <c r="A29" s="41"/>
      <c r="B29" s="46">
        <v>80110</v>
      </c>
      <c r="C29" s="43" t="s">
        <v>59</v>
      </c>
      <c r="D29" s="44">
        <v>22800</v>
      </c>
    </row>
    <row r="30" spans="1:4" ht="12.75">
      <c r="A30" s="41"/>
      <c r="B30" s="46">
        <v>80195</v>
      </c>
      <c r="C30" s="43" t="s">
        <v>37</v>
      </c>
      <c r="D30" s="44">
        <v>91996</v>
      </c>
    </row>
    <row r="31" spans="1:4" ht="12.75">
      <c r="A31" s="45">
        <v>851</v>
      </c>
      <c r="B31" s="38"/>
      <c r="C31" s="39" t="s">
        <v>61</v>
      </c>
      <c r="D31" s="40">
        <v>145300</v>
      </c>
    </row>
    <row r="32" spans="1:4" ht="12.75">
      <c r="A32" s="41"/>
      <c r="B32" s="46">
        <v>85154</v>
      </c>
      <c r="C32" s="43" t="s">
        <v>63</v>
      </c>
      <c r="D32" s="44">
        <v>143000</v>
      </c>
    </row>
    <row r="33" spans="1:4" ht="12.75">
      <c r="A33" s="41"/>
      <c r="B33" s="46">
        <v>85195</v>
      </c>
      <c r="C33" s="43" t="s">
        <v>37</v>
      </c>
      <c r="D33" s="44">
        <v>2300</v>
      </c>
    </row>
    <row r="34" spans="1:4" ht="12.75">
      <c r="A34" s="194">
        <v>852</v>
      </c>
      <c r="B34" s="51"/>
      <c r="C34" s="52" t="s">
        <v>65</v>
      </c>
      <c r="D34" s="53">
        <v>5169000</v>
      </c>
    </row>
    <row r="35" spans="1:4" ht="25.5">
      <c r="A35" s="91"/>
      <c r="B35" s="47">
        <v>85212</v>
      </c>
      <c r="C35" s="48" t="s">
        <v>66</v>
      </c>
      <c r="D35" s="49">
        <v>3774000</v>
      </c>
    </row>
    <row r="36" spans="1:4" ht="29.25" customHeight="1">
      <c r="A36" s="193"/>
      <c r="B36" s="47">
        <v>85213</v>
      </c>
      <c r="C36" s="48" t="s">
        <v>239</v>
      </c>
      <c r="D36" s="49">
        <v>30000</v>
      </c>
    </row>
    <row r="37" spans="1:4" ht="15.75" customHeight="1">
      <c r="A37" s="41"/>
      <c r="B37" s="47">
        <v>85214</v>
      </c>
      <c r="C37" s="48" t="s">
        <v>67</v>
      </c>
      <c r="D37" s="49">
        <v>1075000</v>
      </c>
    </row>
    <row r="38" spans="1:4" ht="12.75">
      <c r="A38" s="41"/>
      <c r="B38" s="46">
        <v>85219</v>
      </c>
      <c r="C38" s="43" t="s">
        <v>68</v>
      </c>
      <c r="D38" s="44">
        <v>153000</v>
      </c>
    </row>
    <row r="39" spans="1:4" ht="12.75">
      <c r="A39" s="41"/>
      <c r="B39" s="46">
        <v>85228</v>
      </c>
      <c r="C39" s="43" t="s">
        <v>69</v>
      </c>
      <c r="D39" s="44">
        <v>22000</v>
      </c>
    </row>
    <row r="40" spans="1:4" ht="12.75">
      <c r="A40" s="41"/>
      <c r="B40" s="46">
        <v>85295</v>
      </c>
      <c r="C40" s="43" t="s">
        <v>37</v>
      </c>
      <c r="D40" s="44">
        <v>115000</v>
      </c>
    </row>
    <row r="41" spans="1:4" ht="12.75">
      <c r="A41" s="194">
        <v>900</v>
      </c>
      <c r="B41" s="51"/>
      <c r="C41" s="52" t="s">
        <v>71</v>
      </c>
      <c r="D41" s="53">
        <v>830</v>
      </c>
    </row>
    <row r="42" spans="1:4" ht="18" customHeight="1">
      <c r="A42" s="92"/>
      <c r="B42" s="55">
        <v>90020</v>
      </c>
      <c r="C42" s="43" t="s">
        <v>72</v>
      </c>
      <c r="D42" s="44">
        <v>830</v>
      </c>
    </row>
    <row r="43" spans="1:4" ht="12.75">
      <c r="A43" s="56"/>
      <c r="B43" s="56"/>
      <c r="C43" s="57" t="s">
        <v>184</v>
      </c>
      <c r="D43" s="58">
        <f>SUM(D34,D31,D26,D21,D15,D12,D41,D10,D8,D6,D4,D2)</f>
        <v>26895540</v>
      </c>
    </row>
  </sheetData>
  <printOptions/>
  <pageMargins left="0.62" right="0.4724409448818898" top="1.1811023622047245" bottom="0.984251968503937" header="0.5118110236220472" footer="0.5118110236220472"/>
  <pageSetup firstPageNumber="5" useFirstPageNumber="1" horizontalDpi="600" verticalDpi="600" orientation="portrait" paperSize="9" r:id="rId2"/>
  <headerFooter alignWithMargins="0">
    <oddHeader>&amp;L&amp;"Arial,Pogrubiony"BUDŻET GMINY PACZKÓW NA 2008R.&amp;R&amp;8Zał. nr 2
Prognozowane dochody wg
działów i rozdziałów klasyfikacji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showGridLines="0" workbookViewId="0" topLeftCell="A114">
      <selection activeCell="E134" sqref="E134"/>
    </sheetView>
  </sheetViews>
  <sheetFormatPr defaultColWidth="9.140625" defaultRowHeight="12.75"/>
  <cols>
    <col min="1" max="1" width="5.57421875" style="10" bestFit="1" customWidth="1"/>
    <col min="2" max="3" width="8.8515625" style="10" bestFit="1" customWidth="1"/>
    <col min="4" max="4" width="53.8515625" style="33" customWidth="1"/>
    <col min="5" max="5" width="12.57421875" style="6" bestFit="1" customWidth="1"/>
    <col min="6" max="16384" width="8.00390625" style="4" customWidth="1"/>
  </cols>
  <sheetData>
    <row r="1" spans="1:5" ht="12.75">
      <c r="A1" s="34" t="s">
        <v>33</v>
      </c>
      <c r="B1" s="59" t="s">
        <v>34</v>
      </c>
      <c r="C1" s="60" t="s">
        <v>73</v>
      </c>
      <c r="D1" s="35" t="s">
        <v>35</v>
      </c>
      <c r="E1" s="61" t="s">
        <v>209</v>
      </c>
    </row>
    <row r="2" spans="1:5" ht="12.75">
      <c r="A2" s="37">
        <v>10</v>
      </c>
      <c r="B2" s="62"/>
      <c r="C2" s="63"/>
      <c r="D2" s="39" t="s">
        <v>36</v>
      </c>
      <c r="E2" s="40">
        <v>785</v>
      </c>
    </row>
    <row r="3" spans="1:5" ht="12.75">
      <c r="A3" s="41"/>
      <c r="B3" s="64">
        <v>1095</v>
      </c>
      <c r="C3" s="65"/>
      <c r="D3" s="43" t="s">
        <v>37</v>
      </c>
      <c r="E3" s="44">
        <v>785</v>
      </c>
    </row>
    <row r="4" spans="1:5" ht="12.75">
      <c r="A4" s="41"/>
      <c r="B4" s="222"/>
      <c r="C4" s="223"/>
      <c r="D4" s="213" t="s">
        <v>348</v>
      </c>
      <c r="E4" s="224">
        <v>785</v>
      </c>
    </row>
    <row r="5" spans="1:5" ht="51">
      <c r="A5" s="41"/>
      <c r="B5" s="66"/>
      <c r="C5" s="67">
        <v>750</v>
      </c>
      <c r="D5" s="48" t="s">
        <v>240</v>
      </c>
      <c r="E5" s="49">
        <v>785</v>
      </c>
    </row>
    <row r="6" spans="1:5" ht="12.75">
      <c r="A6" s="45">
        <v>600</v>
      </c>
      <c r="B6" s="62"/>
      <c r="C6" s="63"/>
      <c r="D6" s="39" t="s">
        <v>38</v>
      </c>
      <c r="E6" s="40">
        <f>SUM(E7)</f>
        <v>84552</v>
      </c>
    </row>
    <row r="7" spans="1:5" ht="12.75">
      <c r="A7" s="41"/>
      <c r="B7" s="68">
        <v>60016</v>
      </c>
      <c r="C7" s="65"/>
      <c r="D7" s="43" t="s">
        <v>39</v>
      </c>
      <c r="E7" s="44">
        <f>SUM(E8,E10)</f>
        <v>84552</v>
      </c>
    </row>
    <row r="8" spans="1:5" ht="12.75">
      <c r="A8" s="41"/>
      <c r="B8" s="212"/>
      <c r="C8" s="65"/>
      <c r="D8" s="43" t="s">
        <v>348</v>
      </c>
      <c r="E8" s="44">
        <v>10500</v>
      </c>
    </row>
    <row r="9" spans="1:5" ht="12.75">
      <c r="A9" s="41"/>
      <c r="B9" s="212"/>
      <c r="C9" s="69">
        <v>690</v>
      </c>
      <c r="D9" s="43" t="s">
        <v>74</v>
      </c>
      <c r="E9" s="44">
        <v>10500</v>
      </c>
    </row>
    <row r="10" spans="1:5" ht="12.75">
      <c r="A10" s="41"/>
      <c r="B10" s="212"/>
      <c r="C10" s="69"/>
      <c r="D10" s="43" t="s">
        <v>349</v>
      </c>
      <c r="E10" s="44">
        <v>74052</v>
      </c>
    </row>
    <row r="11" spans="1:5" ht="32.25" customHeight="1">
      <c r="A11" s="41"/>
      <c r="B11" s="66"/>
      <c r="C11" s="69">
        <v>6339</v>
      </c>
      <c r="D11" s="43" t="s">
        <v>336</v>
      </c>
      <c r="E11" s="44">
        <v>74052</v>
      </c>
    </row>
    <row r="12" spans="1:5" ht="12.75">
      <c r="A12" s="45">
        <v>700</v>
      </c>
      <c r="B12" s="62"/>
      <c r="C12" s="63"/>
      <c r="D12" s="39" t="s">
        <v>40</v>
      </c>
      <c r="E12" s="40">
        <f>SUM(E13)</f>
        <v>2498110</v>
      </c>
    </row>
    <row r="13" spans="1:5" ht="12.75">
      <c r="A13" s="41"/>
      <c r="B13" s="68">
        <v>70005</v>
      </c>
      <c r="C13" s="65"/>
      <c r="D13" s="43" t="s">
        <v>41</v>
      </c>
      <c r="E13" s="44">
        <f>SUM(E14,E20)</f>
        <v>2498110</v>
      </c>
    </row>
    <row r="14" spans="1:5" ht="12.75">
      <c r="A14" s="41"/>
      <c r="B14" s="212"/>
      <c r="C14" s="223"/>
      <c r="D14" s="43" t="s">
        <v>348</v>
      </c>
      <c r="E14" s="224">
        <f>SUM(E15:E19)</f>
        <v>1448110</v>
      </c>
    </row>
    <row r="15" spans="1:5" ht="25.5">
      <c r="A15" s="41"/>
      <c r="B15" s="66"/>
      <c r="C15" s="67">
        <v>470</v>
      </c>
      <c r="D15" s="48" t="s">
        <v>241</v>
      </c>
      <c r="E15" s="49">
        <v>113200</v>
      </c>
    </row>
    <row r="16" spans="1:5" ht="25.5">
      <c r="A16" s="41"/>
      <c r="B16" s="66"/>
      <c r="C16" s="67">
        <v>490</v>
      </c>
      <c r="D16" s="48" t="s">
        <v>242</v>
      </c>
      <c r="E16" s="49">
        <v>10500</v>
      </c>
    </row>
    <row r="17" spans="1:5" ht="51">
      <c r="A17" s="41"/>
      <c r="B17" s="66"/>
      <c r="C17" s="67">
        <v>750</v>
      </c>
      <c r="D17" s="48" t="s">
        <v>240</v>
      </c>
      <c r="E17" s="49">
        <v>1299410</v>
      </c>
    </row>
    <row r="18" spans="1:5" ht="12.75">
      <c r="A18" s="41"/>
      <c r="B18" s="66"/>
      <c r="C18" s="69">
        <v>830</v>
      </c>
      <c r="D18" s="43" t="s">
        <v>75</v>
      </c>
      <c r="E18" s="44">
        <v>20000</v>
      </c>
    </row>
    <row r="19" spans="1:5" ht="12.75">
      <c r="A19" s="41"/>
      <c r="B19" s="66"/>
      <c r="C19" s="69">
        <v>920</v>
      </c>
      <c r="D19" s="43" t="s">
        <v>76</v>
      </c>
      <c r="E19" s="44">
        <v>5000</v>
      </c>
    </row>
    <row r="20" spans="1:5" ht="12.75">
      <c r="A20" s="41"/>
      <c r="B20" s="66"/>
      <c r="C20" s="225"/>
      <c r="D20" s="43" t="s">
        <v>349</v>
      </c>
      <c r="E20" s="224">
        <f>SUM(E21)</f>
        <v>1050000</v>
      </c>
    </row>
    <row r="21" spans="1:5" ht="26.25" customHeight="1">
      <c r="A21" s="41"/>
      <c r="B21" s="66"/>
      <c r="C21" s="67">
        <v>770</v>
      </c>
      <c r="D21" s="48" t="s">
        <v>243</v>
      </c>
      <c r="E21" s="49">
        <v>1050000</v>
      </c>
    </row>
    <row r="22" spans="1:5" ht="12.75">
      <c r="A22" s="45">
        <v>750</v>
      </c>
      <c r="B22" s="62"/>
      <c r="C22" s="63"/>
      <c r="D22" s="39" t="s">
        <v>43</v>
      </c>
      <c r="E22" s="40">
        <v>101615</v>
      </c>
    </row>
    <row r="23" spans="1:5" ht="12.75">
      <c r="A23" s="41"/>
      <c r="B23" s="68">
        <v>75011</v>
      </c>
      <c r="C23" s="65"/>
      <c r="D23" s="43" t="s">
        <v>44</v>
      </c>
      <c r="E23" s="44">
        <v>101615</v>
      </c>
    </row>
    <row r="24" spans="1:5" ht="12.75">
      <c r="A24" s="41"/>
      <c r="B24" s="212"/>
      <c r="C24" s="65"/>
      <c r="D24" s="43" t="s">
        <v>348</v>
      </c>
      <c r="E24" s="44">
        <v>101615</v>
      </c>
    </row>
    <row r="25" spans="1:5" ht="12.75">
      <c r="A25" s="41"/>
      <c r="B25" s="66"/>
      <c r="C25" s="69">
        <v>970</v>
      </c>
      <c r="D25" s="43" t="s">
        <v>92</v>
      </c>
      <c r="E25" s="44">
        <v>3500</v>
      </c>
    </row>
    <row r="26" spans="1:5" ht="38.25">
      <c r="A26" s="41"/>
      <c r="B26" s="66"/>
      <c r="C26" s="70">
        <v>2010</v>
      </c>
      <c r="D26" s="48" t="s">
        <v>244</v>
      </c>
      <c r="E26" s="49">
        <v>98115</v>
      </c>
    </row>
    <row r="27" spans="1:5" ht="25.5">
      <c r="A27" s="45">
        <v>751</v>
      </c>
      <c r="B27" s="62"/>
      <c r="C27" s="63"/>
      <c r="D27" s="39" t="s">
        <v>45</v>
      </c>
      <c r="E27" s="40">
        <v>2276</v>
      </c>
    </row>
    <row r="28" spans="1:5" ht="25.5">
      <c r="A28" s="41"/>
      <c r="B28" s="68">
        <v>75101</v>
      </c>
      <c r="C28" s="65"/>
      <c r="D28" s="43" t="s">
        <v>210</v>
      </c>
      <c r="E28" s="44">
        <v>2276</v>
      </c>
    </row>
    <row r="29" spans="1:5" ht="12.75">
      <c r="A29" s="41"/>
      <c r="B29" s="212"/>
      <c r="C29" s="223"/>
      <c r="D29" s="43" t="s">
        <v>348</v>
      </c>
      <c r="E29" s="224">
        <v>2276</v>
      </c>
    </row>
    <row r="30" spans="1:5" ht="38.25">
      <c r="A30" s="41"/>
      <c r="B30" s="66"/>
      <c r="C30" s="70">
        <v>2010</v>
      </c>
      <c r="D30" s="48" t="s">
        <v>244</v>
      </c>
      <c r="E30" s="49">
        <v>2276</v>
      </c>
    </row>
    <row r="31" spans="1:5" ht="12.75">
      <c r="A31" s="45">
        <v>754</v>
      </c>
      <c r="B31" s="62"/>
      <c r="C31" s="63"/>
      <c r="D31" s="39" t="s">
        <v>46</v>
      </c>
      <c r="E31" s="40">
        <v>6000</v>
      </c>
    </row>
    <row r="32" spans="1:5" ht="12.75">
      <c r="A32" s="41"/>
      <c r="B32" s="68">
        <v>75414</v>
      </c>
      <c r="C32" s="65"/>
      <c r="D32" s="43" t="s">
        <v>47</v>
      </c>
      <c r="E32" s="44">
        <v>1000</v>
      </c>
    </row>
    <row r="33" spans="1:5" ht="12.75">
      <c r="A33" s="41"/>
      <c r="B33" s="212"/>
      <c r="C33" s="223"/>
      <c r="D33" s="43" t="s">
        <v>348</v>
      </c>
      <c r="E33" s="224">
        <v>1000</v>
      </c>
    </row>
    <row r="34" spans="1:5" ht="38.25">
      <c r="A34" s="41"/>
      <c r="B34" s="66"/>
      <c r="C34" s="70">
        <v>2010</v>
      </c>
      <c r="D34" s="48" t="s">
        <v>244</v>
      </c>
      <c r="E34" s="49">
        <v>1000</v>
      </c>
    </row>
    <row r="35" spans="1:5" ht="12.75">
      <c r="A35" s="41"/>
      <c r="B35" s="68">
        <v>75416</v>
      </c>
      <c r="C35" s="65"/>
      <c r="D35" s="43" t="s">
        <v>48</v>
      </c>
      <c r="E35" s="44">
        <v>5000</v>
      </c>
    </row>
    <row r="36" spans="1:5" ht="12.75">
      <c r="A36" s="41"/>
      <c r="B36" s="212"/>
      <c r="C36" s="65"/>
      <c r="D36" s="43" t="s">
        <v>348</v>
      </c>
      <c r="E36" s="44">
        <v>5000</v>
      </c>
    </row>
    <row r="37" spans="1:5" ht="12.75">
      <c r="A37" s="41"/>
      <c r="B37" s="66"/>
      <c r="C37" s="69">
        <v>570</v>
      </c>
      <c r="D37" s="43" t="s">
        <v>212</v>
      </c>
      <c r="E37" s="44">
        <v>5000</v>
      </c>
    </row>
    <row r="38" spans="1:5" ht="38.25">
      <c r="A38" s="45">
        <v>756</v>
      </c>
      <c r="B38" s="62"/>
      <c r="C38" s="63"/>
      <c r="D38" s="39" t="s">
        <v>49</v>
      </c>
      <c r="E38" s="40">
        <f>SUM(E39,E43,E53,E65,E71)</f>
        <v>8411606</v>
      </c>
    </row>
    <row r="39" spans="1:5" ht="12.75">
      <c r="A39" s="41"/>
      <c r="B39" s="68">
        <v>75601</v>
      </c>
      <c r="C39" s="65"/>
      <c r="D39" s="43" t="s">
        <v>50</v>
      </c>
      <c r="E39" s="44">
        <v>9000</v>
      </c>
    </row>
    <row r="40" spans="1:5" ht="12.75">
      <c r="A40" s="41"/>
      <c r="B40" s="212"/>
      <c r="C40" s="223"/>
      <c r="D40" s="43" t="s">
        <v>348</v>
      </c>
      <c r="E40" s="224">
        <v>9000</v>
      </c>
    </row>
    <row r="41" spans="1:5" ht="25.5">
      <c r="A41" s="41"/>
      <c r="B41" s="66"/>
      <c r="C41" s="67">
        <v>350</v>
      </c>
      <c r="D41" s="48" t="s">
        <v>245</v>
      </c>
      <c r="E41" s="49">
        <v>7500</v>
      </c>
    </row>
    <row r="42" spans="1:5" ht="12.75">
      <c r="A42" s="41"/>
      <c r="B42" s="66"/>
      <c r="C42" s="69">
        <v>910</v>
      </c>
      <c r="D42" s="43" t="s">
        <v>77</v>
      </c>
      <c r="E42" s="44">
        <v>1500</v>
      </c>
    </row>
    <row r="43" spans="1:5" ht="38.25">
      <c r="A43" s="41"/>
      <c r="B43" s="71">
        <v>75615</v>
      </c>
      <c r="C43" s="72"/>
      <c r="D43" s="48" t="s">
        <v>235</v>
      </c>
      <c r="E43" s="49">
        <f>SUM(E45:E52)</f>
        <v>2678919</v>
      </c>
    </row>
    <row r="44" spans="1:5" ht="12.75">
      <c r="A44" s="41"/>
      <c r="B44" s="226"/>
      <c r="C44" s="223"/>
      <c r="D44" s="43" t="s">
        <v>348</v>
      </c>
      <c r="E44" s="224">
        <v>2678919</v>
      </c>
    </row>
    <row r="45" spans="1:5" ht="12.75">
      <c r="A45" s="41"/>
      <c r="B45" s="66"/>
      <c r="C45" s="69">
        <v>310</v>
      </c>
      <c r="D45" s="43" t="s">
        <v>78</v>
      </c>
      <c r="E45" s="44">
        <v>2127939</v>
      </c>
    </row>
    <row r="46" spans="1:5" ht="12.75">
      <c r="A46" s="200"/>
      <c r="B46" s="201"/>
      <c r="C46" s="69">
        <v>320</v>
      </c>
      <c r="D46" s="43" t="s">
        <v>79</v>
      </c>
      <c r="E46" s="44">
        <v>479800</v>
      </c>
    </row>
    <row r="47" spans="1:5" ht="12.75">
      <c r="A47" s="202"/>
      <c r="B47" s="203"/>
      <c r="C47" s="69">
        <v>330</v>
      </c>
      <c r="D47" s="43" t="s">
        <v>80</v>
      </c>
      <c r="E47" s="44">
        <v>1680</v>
      </c>
    </row>
    <row r="48" spans="1:5" ht="12.75">
      <c r="A48" s="193"/>
      <c r="B48" s="96"/>
      <c r="C48" s="69">
        <v>340</v>
      </c>
      <c r="D48" s="43" t="s">
        <v>81</v>
      </c>
      <c r="E48" s="44">
        <v>20000</v>
      </c>
    </row>
    <row r="49" spans="1:5" ht="12.75">
      <c r="A49" s="41"/>
      <c r="B49" s="66"/>
      <c r="C49" s="69">
        <v>500</v>
      </c>
      <c r="D49" s="43" t="s">
        <v>82</v>
      </c>
      <c r="E49" s="44">
        <v>9000</v>
      </c>
    </row>
    <row r="50" spans="1:5" ht="12.75">
      <c r="A50" s="41"/>
      <c r="B50" s="66"/>
      <c r="C50" s="69">
        <v>910</v>
      </c>
      <c r="D50" s="43" t="s">
        <v>77</v>
      </c>
      <c r="E50" s="44">
        <v>35000</v>
      </c>
    </row>
    <row r="51" spans="1:5" ht="12.75">
      <c r="A51" s="41"/>
      <c r="B51" s="66"/>
      <c r="C51" s="69">
        <v>920</v>
      </c>
      <c r="D51" s="43" t="s">
        <v>76</v>
      </c>
      <c r="E51" s="44">
        <v>4500</v>
      </c>
    </row>
    <row r="52" spans="1:5" ht="25.5">
      <c r="A52" s="41"/>
      <c r="B52" s="66"/>
      <c r="C52" s="73">
        <v>2680</v>
      </c>
      <c r="D52" s="43" t="s">
        <v>246</v>
      </c>
      <c r="E52" s="44">
        <v>1000</v>
      </c>
    </row>
    <row r="53" spans="1:5" ht="38.25">
      <c r="A53" s="41"/>
      <c r="B53" s="71">
        <v>75616</v>
      </c>
      <c r="C53" s="72"/>
      <c r="D53" s="48" t="s">
        <v>236</v>
      </c>
      <c r="E53" s="49">
        <f>SUM(E55:E64)</f>
        <v>1664687</v>
      </c>
    </row>
    <row r="54" spans="1:5" ht="12.75">
      <c r="A54" s="41"/>
      <c r="B54" s="226"/>
      <c r="C54" s="223"/>
      <c r="D54" s="43" t="s">
        <v>348</v>
      </c>
      <c r="E54" s="224">
        <v>1664687</v>
      </c>
    </row>
    <row r="55" spans="1:5" ht="12.75">
      <c r="A55" s="41"/>
      <c r="B55" s="66"/>
      <c r="C55" s="69">
        <v>310</v>
      </c>
      <c r="D55" s="43" t="s">
        <v>78</v>
      </c>
      <c r="E55" s="44">
        <v>787433</v>
      </c>
    </row>
    <row r="56" spans="1:5" ht="12.75">
      <c r="A56" s="41"/>
      <c r="B56" s="66"/>
      <c r="C56" s="69">
        <v>320</v>
      </c>
      <c r="D56" s="43" t="s">
        <v>79</v>
      </c>
      <c r="E56" s="44">
        <v>405000</v>
      </c>
    </row>
    <row r="57" spans="1:5" ht="12.75">
      <c r="A57" s="41"/>
      <c r="B57" s="66"/>
      <c r="C57" s="69">
        <v>330</v>
      </c>
      <c r="D57" s="43" t="s">
        <v>80</v>
      </c>
      <c r="E57" s="44">
        <v>784</v>
      </c>
    </row>
    <row r="58" spans="1:5" ht="12.75">
      <c r="A58" s="41"/>
      <c r="B58" s="66"/>
      <c r="C58" s="69">
        <v>340</v>
      </c>
      <c r="D58" s="43" t="s">
        <v>81</v>
      </c>
      <c r="E58" s="44">
        <v>125170</v>
      </c>
    </row>
    <row r="59" spans="1:5" ht="12.75">
      <c r="A59" s="41"/>
      <c r="B59" s="66"/>
      <c r="C59" s="69">
        <v>360</v>
      </c>
      <c r="D59" s="43" t="s">
        <v>83</v>
      </c>
      <c r="E59" s="44">
        <v>15000</v>
      </c>
    </row>
    <row r="60" spans="1:5" ht="12.75">
      <c r="A60" s="41"/>
      <c r="B60" s="66"/>
      <c r="C60" s="69">
        <v>370</v>
      </c>
      <c r="D60" s="43" t="s">
        <v>248</v>
      </c>
      <c r="E60" s="44">
        <v>800</v>
      </c>
    </row>
    <row r="61" spans="1:5" ht="12.75">
      <c r="A61" s="41"/>
      <c r="B61" s="66"/>
      <c r="C61" s="69">
        <v>430</v>
      </c>
      <c r="D61" s="43" t="s">
        <v>84</v>
      </c>
      <c r="E61" s="44">
        <v>80000</v>
      </c>
    </row>
    <row r="62" spans="1:5" ht="12.75">
      <c r="A62" s="41"/>
      <c r="B62" s="66"/>
      <c r="C62" s="69">
        <v>500</v>
      </c>
      <c r="D62" s="43" t="s">
        <v>82</v>
      </c>
      <c r="E62" s="44">
        <v>230000</v>
      </c>
    </row>
    <row r="63" spans="1:5" ht="12.75">
      <c r="A63" s="41"/>
      <c r="B63" s="66"/>
      <c r="C63" s="69">
        <v>910</v>
      </c>
      <c r="D63" s="43" t="s">
        <v>77</v>
      </c>
      <c r="E63" s="44">
        <v>20000</v>
      </c>
    </row>
    <row r="64" spans="1:5" ht="12.75">
      <c r="A64" s="41"/>
      <c r="B64" s="66"/>
      <c r="C64" s="69">
        <v>920</v>
      </c>
      <c r="D64" s="43" t="s">
        <v>76</v>
      </c>
      <c r="E64" s="44">
        <v>500</v>
      </c>
    </row>
    <row r="65" spans="1:5" ht="25.5">
      <c r="A65" s="41"/>
      <c r="B65" s="71">
        <v>75618</v>
      </c>
      <c r="C65" s="72"/>
      <c r="D65" s="48" t="s">
        <v>237</v>
      </c>
      <c r="E65" s="49">
        <f>SUM(E67:E70)</f>
        <v>359000</v>
      </c>
    </row>
    <row r="66" spans="1:5" ht="12.75">
      <c r="A66" s="41"/>
      <c r="B66" s="226"/>
      <c r="C66" s="223"/>
      <c r="D66" s="43" t="s">
        <v>348</v>
      </c>
      <c r="E66" s="224">
        <v>359000</v>
      </c>
    </row>
    <row r="67" spans="1:5" ht="12.75">
      <c r="A67" s="41"/>
      <c r="B67" s="66"/>
      <c r="C67" s="69">
        <v>410</v>
      </c>
      <c r="D67" s="43" t="s">
        <v>85</v>
      </c>
      <c r="E67" s="44">
        <v>60000</v>
      </c>
    </row>
    <row r="68" spans="1:5" ht="12.75">
      <c r="A68" s="41"/>
      <c r="B68" s="66"/>
      <c r="C68" s="69">
        <v>460</v>
      </c>
      <c r="D68" s="43" t="s">
        <v>86</v>
      </c>
      <c r="E68" s="44">
        <v>45000</v>
      </c>
    </row>
    <row r="69" spans="1:5" ht="25.5">
      <c r="A69" s="41"/>
      <c r="B69" s="66"/>
      <c r="C69" s="67">
        <v>490</v>
      </c>
      <c r="D69" s="48" t="s">
        <v>242</v>
      </c>
      <c r="E69" s="49">
        <v>252000</v>
      </c>
    </row>
    <row r="70" spans="1:5" ht="12.75">
      <c r="A70" s="41"/>
      <c r="B70" s="66"/>
      <c r="C70" s="69">
        <v>910</v>
      </c>
      <c r="D70" s="43" t="s">
        <v>77</v>
      </c>
      <c r="E70" s="44">
        <v>2000</v>
      </c>
    </row>
    <row r="71" spans="1:5" ht="12.75">
      <c r="A71" s="41"/>
      <c r="B71" s="68">
        <v>75621</v>
      </c>
      <c r="C71" s="65"/>
      <c r="D71" s="43" t="s">
        <v>51</v>
      </c>
      <c r="E71" s="44">
        <f>SUM(E73:E74)</f>
        <v>3700000</v>
      </c>
    </row>
    <row r="72" spans="1:5" ht="12.75">
      <c r="A72" s="41"/>
      <c r="B72" s="212"/>
      <c r="C72" s="65"/>
      <c r="D72" s="43" t="s">
        <v>348</v>
      </c>
      <c r="E72" s="44">
        <v>3700000</v>
      </c>
    </row>
    <row r="73" spans="1:5" ht="12.75">
      <c r="A73" s="41"/>
      <c r="B73" s="66"/>
      <c r="C73" s="69">
        <v>10</v>
      </c>
      <c r="D73" s="43" t="s">
        <v>87</v>
      </c>
      <c r="E73" s="44">
        <v>3600000</v>
      </c>
    </row>
    <row r="74" spans="1:5" ht="12.75">
      <c r="A74" s="41"/>
      <c r="B74" s="66"/>
      <c r="C74" s="69">
        <v>20</v>
      </c>
      <c r="D74" s="43" t="s">
        <v>88</v>
      </c>
      <c r="E74" s="44">
        <v>100000</v>
      </c>
    </row>
    <row r="75" spans="1:5" ht="12.75">
      <c r="A75" s="50">
        <v>758</v>
      </c>
      <c r="B75" s="74"/>
      <c r="C75" s="54"/>
      <c r="D75" s="52" t="s">
        <v>52</v>
      </c>
      <c r="E75" s="53">
        <v>9980670</v>
      </c>
    </row>
    <row r="76" spans="1:5" ht="25.5">
      <c r="A76" s="41"/>
      <c r="B76" s="71">
        <v>75801</v>
      </c>
      <c r="C76" s="72"/>
      <c r="D76" s="48" t="s">
        <v>53</v>
      </c>
      <c r="E76" s="49">
        <v>6544225</v>
      </c>
    </row>
    <row r="77" spans="1:5" ht="12.75">
      <c r="A77" s="41"/>
      <c r="B77" s="226"/>
      <c r="C77" s="223"/>
      <c r="D77" s="43" t="s">
        <v>348</v>
      </c>
      <c r="E77" s="224">
        <v>6544225</v>
      </c>
    </row>
    <row r="78" spans="1:5" ht="12.75">
      <c r="A78" s="41"/>
      <c r="B78" s="66"/>
      <c r="C78" s="73">
        <v>2920</v>
      </c>
      <c r="D78" s="43" t="s">
        <v>89</v>
      </c>
      <c r="E78" s="44">
        <v>6544225</v>
      </c>
    </row>
    <row r="79" spans="1:5" ht="12.75">
      <c r="A79" s="41"/>
      <c r="B79" s="68">
        <v>75807</v>
      </c>
      <c r="C79" s="65"/>
      <c r="D79" s="43" t="s">
        <v>54</v>
      </c>
      <c r="E79" s="44">
        <v>3361992</v>
      </c>
    </row>
    <row r="80" spans="1:5" ht="12.75">
      <c r="A80" s="41"/>
      <c r="B80" s="212"/>
      <c r="C80" s="65"/>
      <c r="D80" s="43" t="s">
        <v>348</v>
      </c>
      <c r="E80" s="44">
        <v>3361992</v>
      </c>
    </row>
    <row r="81" spans="1:5" ht="12.75">
      <c r="A81" s="41"/>
      <c r="B81" s="66"/>
      <c r="C81" s="73">
        <v>2920</v>
      </c>
      <c r="D81" s="43" t="s">
        <v>89</v>
      </c>
      <c r="E81" s="44">
        <v>3361992</v>
      </c>
    </row>
    <row r="82" spans="1:5" ht="12.75">
      <c r="A82" s="41"/>
      <c r="B82" s="68">
        <v>75814</v>
      </c>
      <c r="C82" s="65"/>
      <c r="D82" s="43" t="s">
        <v>238</v>
      </c>
      <c r="E82" s="44">
        <v>10000</v>
      </c>
    </row>
    <row r="83" spans="1:5" ht="12.75">
      <c r="A83" s="41"/>
      <c r="B83" s="212"/>
      <c r="C83" s="65"/>
      <c r="D83" s="43" t="s">
        <v>348</v>
      </c>
      <c r="E83" s="44">
        <v>10000</v>
      </c>
    </row>
    <row r="84" spans="1:5" ht="12.75">
      <c r="A84" s="41"/>
      <c r="B84" s="66"/>
      <c r="C84" s="69">
        <v>920</v>
      </c>
      <c r="D84" s="43" t="s">
        <v>76</v>
      </c>
      <c r="E84" s="44">
        <v>10000</v>
      </c>
    </row>
    <row r="85" spans="1:5" ht="12.75">
      <c r="A85" s="41"/>
      <c r="B85" s="68">
        <v>75831</v>
      </c>
      <c r="C85" s="65"/>
      <c r="D85" s="43" t="s">
        <v>55</v>
      </c>
      <c r="E85" s="44">
        <v>64453</v>
      </c>
    </row>
    <row r="86" spans="1:5" ht="12.75">
      <c r="A86" s="41"/>
      <c r="B86" s="212"/>
      <c r="C86" s="65"/>
      <c r="D86" s="43" t="s">
        <v>348</v>
      </c>
      <c r="E86" s="44">
        <v>64453</v>
      </c>
    </row>
    <row r="87" spans="1:5" ht="12.75">
      <c r="A87" s="41"/>
      <c r="B87" s="66"/>
      <c r="C87" s="73">
        <v>2920</v>
      </c>
      <c r="D87" s="43" t="s">
        <v>89</v>
      </c>
      <c r="E87" s="44">
        <v>64453</v>
      </c>
    </row>
    <row r="88" spans="1:5" ht="12.75">
      <c r="A88" s="45">
        <v>801</v>
      </c>
      <c r="B88" s="62"/>
      <c r="C88" s="63"/>
      <c r="D88" s="39" t="s">
        <v>57</v>
      </c>
      <c r="E88" s="40">
        <v>494796</v>
      </c>
    </row>
    <row r="89" spans="1:5" ht="12.75">
      <c r="A89" s="41"/>
      <c r="B89" s="68">
        <v>80101</v>
      </c>
      <c r="C89" s="65"/>
      <c r="D89" s="43" t="s">
        <v>58</v>
      </c>
      <c r="E89" s="44">
        <v>130000</v>
      </c>
    </row>
    <row r="90" spans="1:5" ht="12.75">
      <c r="A90" s="41"/>
      <c r="B90" s="212"/>
      <c r="C90" s="65"/>
      <c r="D90" s="43" t="s">
        <v>348</v>
      </c>
      <c r="E90" s="44">
        <v>130000</v>
      </c>
    </row>
    <row r="91" spans="1:5" ht="12.75">
      <c r="A91" s="41"/>
      <c r="B91" s="66"/>
      <c r="C91" s="69">
        <v>830</v>
      </c>
      <c r="D91" s="43" t="s">
        <v>75</v>
      </c>
      <c r="E91" s="44">
        <v>130000</v>
      </c>
    </row>
    <row r="92" spans="1:5" ht="12.75">
      <c r="A92" s="41"/>
      <c r="B92" s="68">
        <v>80104</v>
      </c>
      <c r="C92" s="65"/>
      <c r="D92" s="43" t="s">
        <v>211</v>
      </c>
      <c r="E92" s="44">
        <v>250000</v>
      </c>
    </row>
    <row r="93" spans="1:5" ht="12.75">
      <c r="A93" s="41"/>
      <c r="B93" s="212"/>
      <c r="C93" s="65"/>
      <c r="D93" s="43" t="s">
        <v>348</v>
      </c>
      <c r="E93" s="44">
        <v>250000</v>
      </c>
    </row>
    <row r="94" spans="1:5" ht="12.75">
      <c r="A94" s="41"/>
      <c r="B94" s="66"/>
      <c r="C94" s="69">
        <v>830</v>
      </c>
      <c r="D94" s="43" t="s">
        <v>75</v>
      </c>
      <c r="E94" s="44">
        <v>250000</v>
      </c>
    </row>
    <row r="95" spans="1:5" ht="12.75">
      <c r="A95" s="41"/>
      <c r="B95" s="68">
        <v>80110</v>
      </c>
      <c r="C95" s="65"/>
      <c r="D95" s="43" t="s">
        <v>59</v>
      </c>
      <c r="E95" s="44">
        <v>22800</v>
      </c>
    </row>
    <row r="96" spans="1:5" ht="12.75">
      <c r="A96" s="41"/>
      <c r="B96" s="212"/>
      <c r="C96" s="65"/>
      <c r="D96" s="43" t="s">
        <v>348</v>
      </c>
      <c r="E96" s="44">
        <v>22800</v>
      </c>
    </row>
    <row r="97" spans="1:5" ht="12.75">
      <c r="A97" s="41"/>
      <c r="B97" s="66"/>
      <c r="C97" s="69">
        <v>830</v>
      </c>
      <c r="D97" s="43" t="s">
        <v>75</v>
      </c>
      <c r="E97" s="44">
        <v>18300</v>
      </c>
    </row>
    <row r="98" spans="1:5" ht="12.75">
      <c r="A98" s="41"/>
      <c r="B98" s="66"/>
      <c r="C98" s="69">
        <v>970</v>
      </c>
      <c r="D98" s="43" t="s">
        <v>92</v>
      </c>
      <c r="E98" s="44">
        <v>4500</v>
      </c>
    </row>
    <row r="99" spans="1:5" ht="12.75">
      <c r="A99" s="41"/>
      <c r="B99" s="68">
        <v>80195</v>
      </c>
      <c r="C99" s="65"/>
      <c r="D99" s="43" t="s">
        <v>37</v>
      </c>
      <c r="E99" s="44">
        <v>91996</v>
      </c>
    </row>
    <row r="100" spans="1:5" ht="12.75">
      <c r="A100" s="41"/>
      <c r="B100" s="212"/>
      <c r="C100" s="223"/>
      <c r="D100" s="43" t="s">
        <v>348</v>
      </c>
      <c r="E100" s="224">
        <v>91996</v>
      </c>
    </row>
    <row r="101" spans="1:5" ht="25.5">
      <c r="A101" s="41"/>
      <c r="B101" s="66"/>
      <c r="C101" s="70">
        <v>2030</v>
      </c>
      <c r="D101" s="48" t="s">
        <v>247</v>
      </c>
      <c r="E101" s="49">
        <v>91996</v>
      </c>
    </row>
    <row r="102" spans="1:5" ht="12.75">
      <c r="A102" s="45">
        <v>851</v>
      </c>
      <c r="B102" s="62"/>
      <c r="C102" s="63"/>
      <c r="D102" s="39" t="s">
        <v>61</v>
      </c>
      <c r="E102" s="40">
        <v>145300</v>
      </c>
    </row>
    <row r="103" spans="1:5" ht="12.75">
      <c r="A103" s="41"/>
      <c r="B103" s="68">
        <v>85154</v>
      </c>
      <c r="C103" s="65"/>
      <c r="D103" s="43" t="s">
        <v>63</v>
      </c>
      <c r="E103" s="44">
        <v>143000</v>
      </c>
    </row>
    <row r="104" spans="1:5" ht="12.75">
      <c r="A104" s="41"/>
      <c r="B104" s="212"/>
      <c r="C104" s="65"/>
      <c r="D104" s="43" t="s">
        <v>348</v>
      </c>
      <c r="E104" s="44">
        <v>143000</v>
      </c>
    </row>
    <row r="105" spans="1:5" ht="12.75">
      <c r="A105" s="41"/>
      <c r="B105" s="66"/>
      <c r="C105" s="69">
        <v>480</v>
      </c>
      <c r="D105" s="43" t="s">
        <v>213</v>
      </c>
      <c r="E105" s="44">
        <v>143000</v>
      </c>
    </row>
    <row r="106" spans="1:5" ht="12.75">
      <c r="A106" s="200"/>
      <c r="B106" s="204">
        <v>85195</v>
      </c>
      <c r="C106" s="65"/>
      <c r="D106" s="43" t="s">
        <v>37</v>
      </c>
      <c r="E106" s="44">
        <v>2300</v>
      </c>
    </row>
    <row r="107" spans="1:5" ht="12.75">
      <c r="A107" s="227"/>
      <c r="B107" s="204"/>
      <c r="C107" s="223"/>
      <c r="D107" s="43" t="s">
        <v>348</v>
      </c>
      <c r="E107" s="224">
        <v>2300</v>
      </c>
    </row>
    <row r="108" spans="1:5" ht="38.25">
      <c r="A108" s="51"/>
      <c r="B108" s="54"/>
      <c r="C108" s="70">
        <v>2010</v>
      </c>
      <c r="D108" s="48" t="s">
        <v>244</v>
      </c>
      <c r="E108" s="49">
        <v>2300</v>
      </c>
    </row>
    <row r="109" spans="1:5" ht="12.75">
      <c r="A109" s="50">
        <v>852</v>
      </c>
      <c r="B109" s="74"/>
      <c r="C109" s="54"/>
      <c r="D109" s="52" t="s">
        <v>65</v>
      </c>
      <c r="E109" s="53">
        <v>5169000</v>
      </c>
    </row>
    <row r="110" spans="1:5" ht="25.5">
      <c r="A110" s="41"/>
      <c r="B110" s="71">
        <v>85212</v>
      </c>
      <c r="C110" s="72"/>
      <c r="D110" s="48" t="s">
        <v>66</v>
      </c>
      <c r="E110" s="49">
        <v>3774000</v>
      </c>
    </row>
    <row r="111" spans="1:5" ht="12.75">
      <c r="A111" s="41"/>
      <c r="B111" s="226"/>
      <c r="C111" s="223"/>
      <c r="D111" s="43" t="s">
        <v>348</v>
      </c>
      <c r="E111" s="224">
        <v>3774000</v>
      </c>
    </row>
    <row r="112" spans="1:5" ht="12.75">
      <c r="A112" s="41"/>
      <c r="B112" s="66"/>
      <c r="C112" s="69">
        <v>970</v>
      </c>
      <c r="D112" s="43" t="s">
        <v>92</v>
      </c>
      <c r="E112" s="44">
        <v>5000</v>
      </c>
    </row>
    <row r="113" spans="1:5" ht="38.25">
      <c r="A113" s="41"/>
      <c r="B113" s="66"/>
      <c r="C113" s="70">
        <v>2010</v>
      </c>
      <c r="D113" s="48" t="s">
        <v>244</v>
      </c>
      <c r="E113" s="49">
        <v>3769000</v>
      </c>
    </row>
    <row r="114" spans="1:5" ht="38.25">
      <c r="A114" s="41"/>
      <c r="B114" s="71">
        <v>85213</v>
      </c>
      <c r="C114" s="72"/>
      <c r="D114" s="48" t="s">
        <v>239</v>
      </c>
      <c r="E114" s="49">
        <v>30000</v>
      </c>
    </row>
    <row r="115" spans="1:5" ht="12.75">
      <c r="A115" s="41"/>
      <c r="B115" s="226"/>
      <c r="C115" s="72"/>
      <c r="D115" s="43" t="s">
        <v>348</v>
      </c>
      <c r="E115" s="49">
        <v>30000</v>
      </c>
    </row>
    <row r="116" spans="1:5" ht="38.25">
      <c r="A116" s="41"/>
      <c r="B116" s="66"/>
      <c r="C116" s="70">
        <v>2010</v>
      </c>
      <c r="D116" s="48" t="s">
        <v>244</v>
      </c>
      <c r="E116" s="49">
        <v>30000</v>
      </c>
    </row>
    <row r="117" spans="1:5" ht="25.5">
      <c r="A117" s="41"/>
      <c r="B117" s="71">
        <v>85214</v>
      </c>
      <c r="C117" s="72"/>
      <c r="D117" s="48" t="s">
        <v>67</v>
      </c>
      <c r="E117" s="49">
        <v>1075000</v>
      </c>
    </row>
    <row r="118" spans="1:5" ht="12.75">
      <c r="A118" s="41"/>
      <c r="B118" s="226"/>
      <c r="C118" s="72"/>
      <c r="D118" s="43" t="s">
        <v>348</v>
      </c>
      <c r="E118" s="49">
        <v>1075000</v>
      </c>
    </row>
    <row r="119" spans="1:5" ht="38.25">
      <c r="A119" s="41"/>
      <c r="B119" s="66"/>
      <c r="C119" s="70">
        <v>2010</v>
      </c>
      <c r="D119" s="48" t="s">
        <v>244</v>
      </c>
      <c r="E119" s="49">
        <v>210000</v>
      </c>
    </row>
    <row r="120" spans="1:5" ht="25.5">
      <c r="A120" s="41"/>
      <c r="B120" s="66"/>
      <c r="C120" s="70">
        <v>2030</v>
      </c>
      <c r="D120" s="48" t="s">
        <v>247</v>
      </c>
      <c r="E120" s="49">
        <v>865000</v>
      </c>
    </row>
    <row r="121" spans="1:5" ht="12.75">
      <c r="A121" s="41"/>
      <c r="B121" s="68">
        <v>85219</v>
      </c>
      <c r="C121" s="65"/>
      <c r="D121" s="43" t="s">
        <v>68</v>
      </c>
      <c r="E121" s="44">
        <v>153000</v>
      </c>
    </row>
    <row r="122" spans="1:5" ht="12.75">
      <c r="A122" s="41"/>
      <c r="B122" s="212"/>
      <c r="C122" s="65"/>
      <c r="D122" s="43" t="s">
        <v>348</v>
      </c>
      <c r="E122" s="44">
        <v>153000</v>
      </c>
    </row>
    <row r="123" spans="1:5" ht="12.75">
      <c r="A123" s="41"/>
      <c r="B123" s="66"/>
      <c r="C123" s="69">
        <v>920</v>
      </c>
      <c r="D123" s="43" t="s">
        <v>76</v>
      </c>
      <c r="E123" s="44">
        <v>8000</v>
      </c>
    </row>
    <row r="124" spans="1:5" ht="25.5">
      <c r="A124" s="41"/>
      <c r="B124" s="66"/>
      <c r="C124" s="70">
        <v>2030</v>
      </c>
      <c r="D124" s="48" t="s">
        <v>247</v>
      </c>
      <c r="E124" s="49">
        <v>145000</v>
      </c>
    </row>
    <row r="125" spans="1:5" ht="12.75">
      <c r="A125" s="41"/>
      <c r="B125" s="68">
        <v>85228</v>
      </c>
      <c r="C125" s="65"/>
      <c r="D125" s="43" t="s">
        <v>69</v>
      </c>
      <c r="E125" s="44">
        <v>22000</v>
      </c>
    </row>
    <row r="126" spans="1:5" ht="12.75">
      <c r="A126" s="41"/>
      <c r="B126" s="212"/>
      <c r="C126" s="65"/>
      <c r="D126" s="43" t="s">
        <v>348</v>
      </c>
      <c r="E126" s="44">
        <v>22000</v>
      </c>
    </row>
    <row r="127" spans="1:5" ht="12.75">
      <c r="A127" s="41"/>
      <c r="B127" s="66"/>
      <c r="C127" s="69">
        <v>830</v>
      </c>
      <c r="D127" s="43" t="s">
        <v>75</v>
      </c>
      <c r="E127" s="44">
        <v>22000</v>
      </c>
    </row>
    <row r="128" spans="1:5" ht="12.75">
      <c r="A128" s="41"/>
      <c r="B128" s="68">
        <v>85295</v>
      </c>
      <c r="C128" s="65"/>
      <c r="D128" s="43" t="s">
        <v>37</v>
      </c>
      <c r="E128" s="44">
        <v>115000</v>
      </c>
    </row>
    <row r="129" spans="1:5" ht="12.75">
      <c r="A129" s="41"/>
      <c r="B129" s="212"/>
      <c r="C129" s="223"/>
      <c r="D129" s="43" t="s">
        <v>348</v>
      </c>
      <c r="E129" s="224">
        <v>115000</v>
      </c>
    </row>
    <row r="130" spans="1:5" ht="25.5">
      <c r="A130" s="41"/>
      <c r="B130" s="66"/>
      <c r="C130" s="70">
        <v>2030</v>
      </c>
      <c r="D130" s="48" t="s">
        <v>247</v>
      </c>
      <c r="E130" s="49">
        <v>115000</v>
      </c>
    </row>
    <row r="131" spans="1:5" ht="12.75">
      <c r="A131" s="50">
        <v>900</v>
      </c>
      <c r="B131" s="74"/>
      <c r="C131" s="54"/>
      <c r="D131" s="52" t="s">
        <v>71</v>
      </c>
      <c r="E131" s="53">
        <v>830</v>
      </c>
    </row>
    <row r="132" spans="1:5" ht="25.5">
      <c r="A132" s="41"/>
      <c r="B132" s="71">
        <v>90020</v>
      </c>
      <c r="C132" s="72"/>
      <c r="D132" s="48" t="s">
        <v>72</v>
      </c>
      <c r="E132" s="49">
        <v>830</v>
      </c>
    </row>
    <row r="133" spans="1:5" ht="12.75">
      <c r="A133" s="41"/>
      <c r="B133" s="226"/>
      <c r="C133" s="223"/>
      <c r="D133" s="43" t="s">
        <v>348</v>
      </c>
      <c r="E133" s="224">
        <v>830</v>
      </c>
    </row>
    <row r="134" spans="1:5" ht="12.75">
      <c r="A134" s="41"/>
      <c r="B134" s="66"/>
      <c r="C134" s="69">
        <v>400</v>
      </c>
      <c r="D134" s="43" t="s">
        <v>93</v>
      </c>
      <c r="E134" s="44">
        <v>830</v>
      </c>
    </row>
    <row r="135" spans="1:5" ht="12.75">
      <c r="A135" s="75"/>
      <c r="B135" s="75"/>
      <c r="C135" s="75"/>
      <c r="D135" s="76" t="s">
        <v>184</v>
      </c>
      <c r="E135" s="77">
        <f>SUM(E131,E109,E102,E88,E75,E38,E31,E27,E22,E12,E6,E2)</f>
        <v>26895540</v>
      </c>
    </row>
  </sheetData>
  <printOptions/>
  <pageMargins left="0.6" right="0.4" top="1.07" bottom="0.93" header="0.5" footer="0.5"/>
  <pageSetup firstPageNumber="6" useFirstPageNumber="1" horizontalDpi="600" verticalDpi="600" orientation="portrait" paperSize="9" r:id="rId2"/>
  <headerFooter alignWithMargins="0">
    <oddHeader>&amp;L&amp;"Arial,Pogrubiony"BUDŻET GMINY PACZKÓW NA 2008R.&amp;R&amp;8Zał. nr 3
Prognozowane dochody bieżące i majątkowe wg
paragrafów klasyfikacji</oddHeader>
    <oddFooter>&amp;C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5.57421875" style="7" bestFit="1" customWidth="1"/>
    <col min="2" max="3" width="8.8515625" style="7" bestFit="1" customWidth="1"/>
    <col min="4" max="4" width="58.421875" style="2" customWidth="1"/>
    <col min="5" max="5" width="12.57421875" style="3" bestFit="1" customWidth="1"/>
    <col min="6" max="16384" width="8.00390625" style="2" customWidth="1"/>
  </cols>
  <sheetData>
    <row r="1" spans="1:5" ht="12.75">
      <c r="A1" s="60" t="s">
        <v>33</v>
      </c>
      <c r="B1" s="60" t="s">
        <v>34</v>
      </c>
      <c r="C1" s="60" t="s">
        <v>73</v>
      </c>
      <c r="D1" s="35" t="s">
        <v>35</v>
      </c>
      <c r="E1" s="61" t="s">
        <v>209</v>
      </c>
    </row>
    <row r="2" spans="1:5" ht="12.75">
      <c r="A2" s="45">
        <v>750</v>
      </c>
      <c r="B2" s="78"/>
      <c r="C2" s="79"/>
      <c r="D2" s="52" t="s">
        <v>43</v>
      </c>
      <c r="E2" s="53">
        <v>98115</v>
      </c>
    </row>
    <row r="3" spans="1:5" ht="12.75">
      <c r="A3" s="80"/>
      <c r="B3" s="88">
        <v>75011</v>
      </c>
      <c r="C3" s="79"/>
      <c r="D3" s="43" t="s">
        <v>44</v>
      </c>
      <c r="E3" s="44">
        <v>98115</v>
      </c>
    </row>
    <row r="4" spans="1:5" ht="38.25">
      <c r="A4" s="80"/>
      <c r="B4" s="89"/>
      <c r="C4" s="73">
        <v>2010</v>
      </c>
      <c r="D4" s="43" t="s">
        <v>244</v>
      </c>
      <c r="E4" s="44">
        <v>98115</v>
      </c>
    </row>
    <row r="5" spans="1:5" ht="25.5">
      <c r="A5" s="45">
        <v>751</v>
      </c>
      <c r="B5" s="78"/>
      <c r="C5" s="79"/>
      <c r="D5" s="52" t="s">
        <v>45</v>
      </c>
      <c r="E5" s="53">
        <v>2276</v>
      </c>
    </row>
    <row r="6" spans="1:5" ht="20.25" customHeight="1">
      <c r="A6" s="80"/>
      <c r="B6" s="88">
        <v>75101</v>
      </c>
      <c r="C6" s="79"/>
      <c r="D6" s="43" t="s">
        <v>210</v>
      </c>
      <c r="E6" s="44">
        <v>2276</v>
      </c>
    </row>
    <row r="7" spans="1:5" ht="38.25">
      <c r="A7" s="80"/>
      <c r="B7" s="89"/>
      <c r="C7" s="73">
        <v>2010</v>
      </c>
      <c r="D7" s="43" t="s">
        <v>244</v>
      </c>
      <c r="E7" s="44">
        <v>2276</v>
      </c>
    </row>
    <row r="8" spans="1:5" ht="12.75">
      <c r="A8" s="45">
        <v>754</v>
      </c>
      <c r="B8" s="78"/>
      <c r="C8" s="79"/>
      <c r="D8" s="52" t="s">
        <v>46</v>
      </c>
      <c r="E8" s="53">
        <v>1000</v>
      </c>
    </row>
    <row r="9" spans="1:5" ht="12.75">
      <c r="A9" s="80"/>
      <c r="B9" s="88">
        <v>75414</v>
      </c>
      <c r="C9" s="79"/>
      <c r="D9" s="43" t="s">
        <v>47</v>
      </c>
      <c r="E9" s="44">
        <v>1000</v>
      </c>
    </row>
    <row r="10" spans="1:5" ht="38.25">
      <c r="A10" s="80"/>
      <c r="B10" s="89"/>
      <c r="C10" s="73">
        <v>2010</v>
      </c>
      <c r="D10" s="43" t="s">
        <v>244</v>
      </c>
      <c r="E10" s="44">
        <v>1000</v>
      </c>
    </row>
    <row r="11" spans="1:5" ht="12.75">
      <c r="A11" s="45">
        <v>851</v>
      </c>
      <c r="B11" s="78"/>
      <c r="C11" s="79"/>
      <c r="D11" s="52" t="s">
        <v>61</v>
      </c>
      <c r="E11" s="53">
        <v>2300</v>
      </c>
    </row>
    <row r="12" spans="1:5" ht="12.75">
      <c r="A12" s="80"/>
      <c r="B12" s="88">
        <v>85195</v>
      </c>
      <c r="C12" s="79"/>
      <c r="D12" s="43" t="s">
        <v>37</v>
      </c>
      <c r="E12" s="44">
        <v>2300</v>
      </c>
    </row>
    <row r="13" spans="1:5" ht="38.25">
      <c r="A13" s="80"/>
      <c r="B13" s="89"/>
      <c r="C13" s="73">
        <v>2010</v>
      </c>
      <c r="D13" s="43" t="s">
        <v>244</v>
      </c>
      <c r="E13" s="44">
        <v>2300</v>
      </c>
    </row>
    <row r="14" spans="1:5" ht="12.75">
      <c r="A14" s="85">
        <v>852</v>
      </c>
      <c r="B14" s="82"/>
      <c r="C14" s="79"/>
      <c r="D14" s="52" t="s">
        <v>65</v>
      </c>
      <c r="E14" s="53">
        <v>4009000</v>
      </c>
    </row>
    <row r="15" spans="1:5" ht="25.5">
      <c r="A15" s="87"/>
      <c r="B15" s="88">
        <v>85212</v>
      </c>
      <c r="C15" s="79"/>
      <c r="D15" s="43" t="s">
        <v>66</v>
      </c>
      <c r="E15" s="44">
        <v>3769000</v>
      </c>
    </row>
    <row r="16" spans="1:5" ht="38.25">
      <c r="A16" s="86"/>
      <c r="B16" s="89"/>
      <c r="C16" s="73">
        <v>2010</v>
      </c>
      <c r="D16" s="43" t="s">
        <v>244</v>
      </c>
      <c r="E16" s="44">
        <v>3769000</v>
      </c>
    </row>
    <row r="17" spans="1:5" ht="38.25">
      <c r="A17" s="80"/>
      <c r="B17" s="71">
        <v>85213</v>
      </c>
      <c r="C17" s="79"/>
      <c r="D17" s="43" t="s">
        <v>239</v>
      </c>
      <c r="E17" s="44">
        <v>30000</v>
      </c>
    </row>
    <row r="18" spans="1:5" ht="38.25">
      <c r="A18" s="80"/>
      <c r="B18" s="81"/>
      <c r="C18" s="73">
        <v>2010</v>
      </c>
      <c r="D18" s="43" t="s">
        <v>244</v>
      </c>
      <c r="E18" s="44">
        <v>30000</v>
      </c>
    </row>
    <row r="19" spans="1:5" ht="25.5">
      <c r="A19" s="80"/>
      <c r="B19" s="71">
        <v>85214</v>
      </c>
      <c r="C19" s="79"/>
      <c r="D19" s="43" t="s">
        <v>67</v>
      </c>
      <c r="E19" s="44">
        <v>210000</v>
      </c>
    </row>
    <row r="20" spans="1:5" ht="38.25">
      <c r="A20" s="80"/>
      <c r="B20" s="81"/>
      <c r="C20" s="73">
        <v>2010</v>
      </c>
      <c r="D20" s="43" t="s">
        <v>244</v>
      </c>
      <c r="E20" s="44">
        <v>210000</v>
      </c>
    </row>
    <row r="21" spans="1:5" ht="12.75">
      <c r="A21" s="83"/>
      <c r="B21" s="83"/>
      <c r="C21" s="84"/>
      <c r="D21" s="57" t="s">
        <v>184</v>
      </c>
      <c r="E21" s="58">
        <v>4112691</v>
      </c>
    </row>
  </sheetData>
  <printOptions/>
  <pageMargins left="0.4724409448818898" right="0.35433070866141736" top="0.98425196850393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&amp;L&amp;"Arial,Pogrubiony"BUDŻET GMINY PACZKÓW NA 2008R.&amp;R&amp;8Zał. nr 4
Plan dochodów na zadania zlecone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9"/>
  <sheetViews>
    <sheetView showGridLines="0" workbookViewId="0" topLeftCell="A222">
      <selection activeCell="E217" sqref="E217"/>
    </sheetView>
  </sheetViews>
  <sheetFormatPr defaultColWidth="9.140625" defaultRowHeight="12.75"/>
  <cols>
    <col min="1" max="1" width="5.57421875" style="7" bestFit="1" customWidth="1"/>
    <col min="2" max="3" width="8.8515625" style="7" bestFit="1" customWidth="1"/>
    <col min="4" max="4" width="60.140625" style="2" customWidth="1"/>
    <col min="5" max="5" width="12.7109375" style="2" customWidth="1"/>
    <col min="6" max="16384" width="8.00390625" style="2" customWidth="1"/>
  </cols>
  <sheetData>
    <row r="1" spans="1:5" ht="12.75">
      <c r="A1" s="60" t="s">
        <v>33</v>
      </c>
      <c r="B1" s="60" t="s">
        <v>34</v>
      </c>
      <c r="C1" s="60" t="s">
        <v>73</v>
      </c>
      <c r="D1" s="35" t="s">
        <v>35</v>
      </c>
      <c r="E1" s="93" t="s">
        <v>209</v>
      </c>
    </row>
    <row r="2" spans="1:5" ht="12.75">
      <c r="A2" s="173">
        <v>10</v>
      </c>
      <c r="B2" s="90"/>
      <c r="C2" s="90"/>
      <c r="D2" s="52" t="s">
        <v>36</v>
      </c>
      <c r="E2" s="97">
        <v>48900</v>
      </c>
    </row>
    <row r="3" spans="1:5" ht="12.75">
      <c r="A3" s="105"/>
      <c r="B3" s="174">
        <v>1009</v>
      </c>
      <c r="C3" s="79"/>
      <c r="D3" s="43" t="s">
        <v>94</v>
      </c>
      <c r="E3" s="95">
        <v>20000</v>
      </c>
    </row>
    <row r="4" spans="1:5" ht="12.75">
      <c r="A4" s="105"/>
      <c r="B4" s="87"/>
      <c r="C4" s="79"/>
      <c r="D4" s="43" t="s">
        <v>95</v>
      </c>
      <c r="E4" s="95">
        <v>20000</v>
      </c>
    </row>
    <row r="5" spans="1:5" ht="12.75">
      <c r="A5" s="105"/>
      <c r="B5" s="87"/>
      <c r="C5" s="70">
        <v>4270</v>
      </c>
      <c r="D5" s="43" t="s">
        <v>105</v>
      </c>
      <c r="E5" s="95">
        <v>10000</v>
      </c>
    </row>
    <row r="6" spans="1:5" ht="12.75">
      <c r="A6" s="105"/>
      <c r="B6" s="87"/>
      <c r="C6" s="105"/>
      <c r="D6" s="175" t="s">
        <v>205</v>
      </c>
      <c r="E6" s="176"/>
    </row>
    <row r="7" spans="1:5" ht="12.75">
      <c r="A7" s="105"/>
      <c r="B7" s="87"/>
      <c r="C7" s="107"/>
      <c r="D7" s="43" t="s">
        <v>268</v>
      </c>
      <c r="E7" s="95">
        <v>10000</v>
      </c>
    </row>
    <row r="8" spans="1:5" ht="12.75">
      <c r="A8" s="105"/>
      <c r="B8" s="87"/>
      <c r="C8" s="70">
        <v>4300</v>
      </c>
      <c r="D8" s="43" t="s">
        <v>97</v>
      </c>
      <c r="E8" s="95">
        <v>10000</v>
      </c>
    </row>
    <row r="9" spans="1:5" ht="12.75">
      <c r="A9" s="105"/>
      <c r="B9" s="87"/>
      <c r="C9" s="105"/>
      <c r="D9" s="175" t="s">
        <v>205</v>
      </c>
      <c r="E9" s="176"/>
    </row>
    <row r="10" spans="1:5" ht="12.75">
      <c r="A10" s="105"/>
      <c r="B10" s="89"/>
      <c r="C10" s="107"/>
      <c r="D10" s="43" t="s">
        <v>269</v>
      </c>
      <c r="E10" s="95">
        <v>10000</v>
      </c>
    </row>
    <row r="11" spans="1:5" ht="12.75">
      <c r="A11" s="105"/>
      <c r="B11" s="174">
        <v>1030</v>
      </c>
      <c r="C11" s="79"/>
      <c r="D11" s="43" t="s">
        <v>98</v>
      </c>
      <c r="E11" s="95">
        <v>18000</v>
      </c>
    </row>
    <row r="12" spans="1:5" ht="12.75">
      <c r="A12" s="105"/>
      <c r="B12" s="87"/>
      <c r="C12" s="79"/>
      <c r="D12" s="43" t="s">
        <v>95</v>
      </c>
      <c r="E12" s="95">
        <v>18000</v>
      </c>
    </row>
    <row r="13" spans="1:5" ht="25.5">
      <c r="A13" s="105"/>
      <c r="B13" s="89"/>
      <c r="C13" s="70">
        <v>2850</v>
      </c>
      <c r="D13" s="43" t="s">
        <v>270</v>
      </c>
      <c r="E13" s="95">
        <v>18000</v>
      </c>
    </row>
    <row r="14" spans="1:5" ht="12.75">
      <c r="A14" s="105"/>
      <c r="B14" s="174">
        <v>1095</v>
      </c>
      <c r="C14" s="79"/>
      <c r="D14" s="43" t="s">
        <v>37</v>
      </c>
      <c r="E14" s="95">
        <v>10900</v>
      </c>
    </row>
    <row r="15" spans="1:5" ht="12.75">
      <c r="A15" s="105"/>
      <c r="B15" s="87"/>
      <c r="C15" s="79"/>
      <c r="D15" s="43" t="s">
        <v>95</v>
      </c>
      <c r="E15" s="95">
        <v>10900</v>
      </c>
    </row>
    <row r="16" spans="1:5" ht="12.75">
      <c r="A16" s="105"/>
      <c r="B16" s="87"/>
      <c r="C16" s="70">
        <v>4210</v>
      </c>
      <c r="D16" s="43" t="s">
        <v>100</v>
      </c>
      <c r="E16" s="95">
        <v>900</v>
      </c>
    </row>
    <row r="17" spans="1:5" ht="12.75">
      <c r="A17" s="105"/>
      <c r="B17" s="87"/>
      <c r="C17" s="105"/>
      <c r="D17" s="175" t="s">
        <v>205</v>
      </c>
      <c r="E17" s="176"/>
    </row>
    <row r="18" spans="1:5" ht="12.75">
      <c r="A18" s="105"/>
      <c r="B18" s="87"/>
      <c r="C18" s="107"/>
      <c r="D18" s="43" t="s">
        <v>214</v>
      </c>
      <c r="E18" s="95">
        <v>900</v>
      </c>
    </row>
    <row r="19" spans="1:5" ht="12.75">
      <c r="A19" s="105"/>
      <c r="B19" s="177"/>
      <c r="C19" s="70">
        <v>4300</v>
      </c>
      <c r="D19" s="43" t="s">
        <v>97</v>
      </c>
      <c r="E19" s="95">
        <v>10000</v>
      </c>
    </row>
    <row r="20" spans="1:5" ht="12.75">
      <c r="A20" s="105"/>
      <c r="B20" s="105"/>
      <c r="C20" s="105"/>
      <c r="D20" s="175" t="s">
        <v>205</v>
      </c>
      <c r="E20" s="176"/>
    </row>
    <row r="21" spans="1:5" ht="12.75">
      <c r="A21" s="105"/>
      <c r="B21" s="105"/>
      <c r="C21" s="107"/>
      <c r="D21" s="43" t="s">
        <v>271</v>
      </c>
      <c r="E21" s="95">
        <v>10000</v>
      </c>
    </row>
    <row r="22" spans="1:5" ht="12.75">
      <c r="A22" s="178">
        <v>400</v>
      </c>
      <c r="B22" s="90"/>
      <c r="C22" s="90"/>
      <c r="D22" s="52" t="s">
        <v>101</v>
      </c>
      <c r="E22" s="97">
        <v>158600</v>
      </c>
    </row>
    <row r="23" spans="1:5" ht="12.75">
      <c r="A23" s="105"/>
      <c r="B23" s="88">
        <v>40002</v>
      </c>
      <c r="C23" s="79"/>
      <c r="D23" s="43" t="s">
        <v>102</v>
      </c>
      <c r="E23" s="95">
        <v>158600</v>
      </c>
    </row>
    <row r="24" spans="1:5" ht="12.75">
      <c r="A24" s="105"/>
      <c r="B24" s="87"/>
      <c r="C24" s="79"/>
      <c r="D24" s="43" t="s">
        <v>103</v>
      </c>
      <c r="E24" s="95">
        <v>158600</v>
      </c>
    </row>
    <row r="25" spans="1:5" ht="12.75">
      <c r="A25" s="105"/>
      <c r="B25" s="87"/>
      <c r="C25" s="70">
        <v>6050</v>
      </c>
      <c r="D25" s="43" t="s">
        <v>104</v>
      </c>
      <c r="E25" s="95">
        <v>158600</v>
      </c>
    </row>
    <row r="26" spans="1:5" ht="12.75">
      <c r="A26" s="105"/>
      <c r="B26" s="87"/>
      <c r="C26" s="105"/>
      <c r="D26" s="175" t="s">
        <v>205</v>
      </c>
      <c r="E26" s="176"/>
    </row>
    <row r="27" spans="1:5" ht="12.75">
      <c r="A27" s="105"/>
      <c r="B27" s="177"/>
      <c r="C27" s="107"/>
      <c r="D27" s="43" t="s">
        <v>206</v>
      </c>
      <c r="E27" s="95">
        <v>158600</v>
      </c>
    </row>
    <row r="28" spans="1:5" ht="12.75">
      <c r="A28" s="178">
        <v>600</v>
      </c>
      <c r="B28" s="90"/>
      <c r="C28" s="90"/>
      <c r="D28" s="52" t="s">
        <v>38</v>
      </c>
      <c r="E28" s="97">
        <f>SUM(E29)</f>
        <v>126000</v>
      </c>
    </row>
    <row r="29" spans="1:5" ht="12.75">
      <c r="A29" s="105"/>
      <c r="B29" s="88">
        <v>60016</v>
      </c>
      <c r="C29" s="79"/>
      <c r="D29" s="43" t="s">
        <v>39</v>
      </c>
      <c r="E29" s="95">
        <f>SUM(E31,E35,E42,E45,E49,E52)</f>
        <v>126000</v>
      </c>
    </row>
    <row r="30" spans="1:5" ht="12.75">
      <c r="A30" s="105"/>
      <c r="B30" s="87"/>
      <c r="C30" s="79"/>
      <c r="D30" s="43" t="s">
        <v>95</v>
      </c>
      <c r="E30" s="95">
        <v>43000</v>
      </c>
    </row>
    <row r="31" spans="1:5" ht="12.75">
      <c r="A31" s="105"/>
      <c r="B31" s="87"/>
      <c r="C31" s="70">
        <v>4210</v>
      </c>
      <c r="D31" s="43" t="s">
        <v>100</v>
      </c>
      <c r="E31" s="95">
        <f>SUM(E33:E34)</f>
        <v>35000</v>
      </c>
    </row>
    <row r="32" spans="1:5" ht="12.75">
      <c r="A32" s="105"/>
      <c r="B32" s="177"/>
      <c r="C32" s="105"/>
      <c r="D32" s="175" t="s">
        <v>205</v>
      </c>
      <c r="E32" s="176"/>
    </row>
    <row r="33" spans="1:5" ht="12.75">
      <c r="A33" s="105"/>
      <c r="B33" s="105"/>
      <c r="C33" s="105"/>
      <c r="D33" s="43" t="s">
        <v>272</v>
      </c>
      <c r="E33" s="95">
        <v>25000</v>
      </c>
    </row>
    <row r="34" spans="1:5" ht="12.75">
      <c r="A34" s="105"/>
      <c r="B34" s="105"/>
      <c r="C34" s="107"/>
      <c r="D34" s="43" t="s">
        <v>273</v>
      </c>
      <c r="E34" s="95">
        <v>10000</v>
      </c>
    </row>
    <row r="35" spans="1:5" ht="12.75">
      <c r="A35" s="105"/>
      <c r="B35" s="105"/>
      <c r="C35" s="70">
        <v>4270</v>
      </c>
      <c r="D35" s="43" t="s">
        <v>105</v>
      </c>
      <c r="E35" s="95">
        <f>SUM(E37:E41)</f>
        <v>60000</v>
      </c>
    </row>
    <row r="36" spans="1:5" ht="12.75">
      <c r="A36" s="105"/>
      <c r="B36" s="105"/>
      <c r="C36" s="105"/>
      <c r="D36" s="175" t="s">
        <v>205</v>
      </c>
      <c r="E36" s="176"/>
    </row>
    <row r="37" spans="1:5" ht="12.75">
      <c r="A37" s="105"/>
      <c r="B37" s="105"/>
      <c r="C37" s="105"/>
      <c r="D37" s="43" t="s">
        <v>274</v>
      </c>
      <c r="E37" s="95">
        <v>5000</v>
      </c>
    </row>
    <row r="38" spans="1:5" ht="12.75">
      <c r="A38" s="105"/>
      <c r="B38" s="105"/>
      <c r="C38" s="179"/>
      <c r="D38" s="43" t="s">
        <v>340</v>
      </c>
      <c r="E38" s="95">
        <v>6000</v>
      </c>
    </row>
    <row r="39" spans="1:5" ht="12.75">
      <c r="A39" s="105"/>
      <c r="B39" s="105"/>
      <c r="C39" s="179"/>
      <c r="D39" s="43" t="s">
        <v>341</v>
      </c>
      <c r="E39" s="95">
        <v>28000</v>
      </c>
    </row>
    <row r="40" spans="1:5" ht="12.75">
      <c r="A40" s="105"/>
      <c r="B40" s="105"/>
      <c r="C40" s="179"/>
      <c r="D40" s="43" t="s">
        <v>342</v>
      </c>
      <c r="E40" s="95">
        <v>6000</v>
      </c>
    </row>
    <row r="41" spans="1:5" ht="12.75">
      <c r="A41" s="105"/>
      <c r="B41" s="105"/>
      <c r="C41" s="107"/>
      <c r="D41" s="43" t="s">
        <v>275</v>
      </c>
      <c r="E41" s="95">
        <v>15000</v>
      </c>
    </row>
    <row r="42" spans="1:5" ht="12.75">
      <c r="A42" s="105"/>
      <c r="B42" s="105"/>
      <c r="C42" s="70">
        <v>4300</v>
      </c>
      <c r="D42" s="43" t="s">
        <v>97</v>
      </c>
      <c r="E42" s="95">
        <v>1000</v>
      </c>
    </row>
    <row r="43" spans="1:5" ht="12.75">
      <c r="A43" s="105"/>
      <c r="B43" s="105"/>
      <c r="C43" s="105"/>
      <c r="D43" s="175" t="s">
        <v>205</v>
      </c>
      <c r="E43" s="176"/>
    </row>
    <row r="44" spans="1:5" ht="12.75">
      <c r="A44" s="105"/>
      <c r="B44" s="105"/>
      <c r="C44" s="107"/>
      <c r="D44" s="43" t="s">
        <v>215</v>
      </c>
      <c r="E44" s="95">
        <v>1000</v>
      </c>
    </row>
    <row r="45" spans="1:5" ht="12.75">
      <c r="A45" s="105"/>
      <c r="B45" s="105"/>
      <c r="C45" s="70">
        <v>4510</v>
      </c>
      <c r="D45" s="43" t="s">
        <v>276</v>
      </c>
      <c r="E45" s="95">
        <v>2000</v>
      </c>
    </row>
    <row r="46" spans="1:5" ht="12.75">
      <c r="A46" s="105"/>
      <c r="B46" s="179"/>
      <c r="C46" s="105"/>
      <c r="D46" s="175" t="s">
        <v>205</v>
      </c>
      <c r="E46" s="176"/>
    </row>
    <row r="47" spans="1:5" ht="12.75">
      <c r="A47" s="105"/>
      <c r="B47" s="87"/>
      <c r="C47" s="107"/>
      <c r="D47" s="43" t="s">
        <v>277</v>
      </c>
      <c r="E47" s="95">
        <v>2000</v>
      </c>
    </row>
    <row r="48" spans="1:5" ht="12.75">
      <c r="A48" s="105"/>
      <c r="B48" s="87"/>
      <c r="C48" s="79"/>
      <c r="D48" s="43" t="s">
        <v>103</v>
      </c>
      <c r="E48" s="95">
        <v>28000</v>
      </c>
    </row>
    <row r="49" spans="1:5" ht="12.75">
      <c r="A49" s="105"/>
      <c r="B49" s="87"/>
      <c r="C49" s="181">
        <v>6050</v>
      </c>
      <c r="D49" s="43" t="s">
        <v>104</v>
      </c>
      <c r="E49" s="95">
        <v>8000</v>
      </c>
    </row>
    <row r="50" spans="1:5" ht="12.75">
      <c r="A50" s="105"/>
      <c r="B50" s="87"/>
      <c r="C50" s="87"/>
      <c r="D50" s="175" t="s">
        <v>205</v>
      </c>
      <c r="E50" s="95"/>
    </row>
    <row r="51" spans="1:5" ht="12.75">
      <c r="A51" s="105"/>
      <c r="B51" s="87"/>
      <c r="C51" s="89"/>
      <c r="D51" s="43" t="s">
        <v>332</v>
      </c>
      <c r="E51" s="95">
        <v>8000</v>
      </c>
    </row>
    <row r="52" spans="1:5" ht="12.75">
      <c r="A52" s="105"/>
      <c r="B52" s="87"/>
      <c r="C52" s="218">
        <v>6060</v>
      </c>
      <c r="D52" s="43" t="s">
        <v>127</v>
      </c>
      <c r="E52" s="95">
        <v>20000</v>
      </c>
    </row>
    <row r="53" spans="1:5" ht="12.75">
      <c r="A53" s="105"/>
      <c r="B53" s="177"/>
      <c r="C53" s="105"/>
      <c r="D53" s="175" t="s">
        <v>205</v>
      </c>
      <c r="E53" s="176"/>
    </row>
    <row r="54" spans="1:5" ht="12.75">
      <c r="A54" s="105"/>
      <c r="B54" s="105"/>
      <c r="C54" s="107"/>
      <c r="D54" s="43" t="s">
        <v>252</v>
      </c>
      <c r="E54" s="95">
        <v>20000</v>
      </c>
    </row>
    <row r="55" spans="1:5" ht="12.75">
      <c r="A55" s="178">
        <v>700</v>
      </c>
      <c r="B55" s="90"/>
      <c r="C55" s="90"/>
      <c r="D55" s="52" t="s">
        <v>40</v>
      </c>
      <c r="E55" s="97">
        <v>1351650</v>
      </c>
    </row>
    <row r="56" spans="1:5" ht="12.75">
      <c r="A56" s="105"/>
      <c r="B56" s="55">
        <v>70005</v>
      </c>
      <c r="C56" s="79"/>
      <c r="D56" s="43" t="s">
        <v>41</v>
      </c>
      <c r="E56" s="95">
        <v>1351650</v>
      </c>
    </row>
    <row r="57" spans="1:5" ht="12.75">
      <c r="A57" s="105"/>
      <c r="B57" s="180"/>
      <c r="C57" s="79"/>
      <c r="D57" s="43" t="s">
        <v>95</v>
      </c>
      <c r="E57" s="95">
        <v>1346650</v>
      </c>
    </row>
    <row r="58" spans="1:5" ht="12.75">
      <c r="A58" s="105"/>
      <c r="B58" s="87"/>
      <c r="C58" s="70">
        <v>3030</v>
      </c>
      <c r="D58" s="43" t="s">
        <v>218</v>
      </c>
      <c r="E58" s="95">
        <v>3000</v>
      </c>
    </row>
    <row r="59" spans="1:5" ht="12.75">
      <c r="A59" s="105"/>
      <c r="B59" s="87"/>
      <c r="C59" s="105"/>
      <c r="D59" s="175" t="s">
        <v>205</v>
      </c>
      <c r="E59" s="176"/>
    </row>
    <row r="60" spans="1:5" ht="12.75">
      <c r="A60" s="105"/>
      <c r="B60" s="87"/>
      <c r="C60" s="107"/>
      <c r="D60" s="43" t="s">
        <v>219</v>
      </c>
      <c r="E60" s="95">
        <v>3000</v>
      </c>
    </row>
    <row r="61" spans="1:5" ht="12.75">
      <c r="A61" s="105"/>
      <c r="B61" s="87"/>
      <c r="C61" s="70">
        <v>4260</v>
      </c>
      <c r="D61" s="43" t="s">
        <v>106</v>
      </c>
      <c r="E61" s="95">
        <v>60000</v>
      </c>
    </row>
    <row r="62" spans="1:5" ht="12.75">
      <c r="A62" s="105"/>
      <c r="B62" s="87"/>
      <c r="C62" s="105"/>
      <c r="D62" s="175" t="s">
        <v>205</v>
      </c>
      <c r="E62" s="176"/>
    </row>
    <row r="63" spans="1:5" ht="25.5">
      <c r="A63" s="105"/>
      <c r="B63" s="87"/>
      <c r="C63" s="105"/>
      <c r="D63" s="43" t="s">
        <v>278</v>
      </c>
      <c r="E63" s="95">
        <v>60000</v>
      </c>
    </row>
    <row r="64" spans="1:5" ht="12.75">
      <c r="A64" s="105"/>
      <c r="B64" s="177"/>
      <c r="C64" s="70">
        <v>4270</v>
      </c>
      <c r="D64" s="43" t="s">
        <v>105</v>
      </c>
      <c r="E64" s="95">
        <v>610000</v>
      </c>
    </row>
    <row r="65" spans="1:5" ht="12.75">
      <c r="A65" s="105"/>
      <c r="B65" s="105"/>
      <c r="C65" s="105"/>
      <c r="D65" s="175" t="s">
        <v>205</v>
      </c>
      <c r="E65" s="176"/>
    </row>
    <row r="66" spans="1:5" ht="12.75">
      <c r="A66" s="105"/>
      <c r="B66" s="105"/>
      <c r="C66" s="105"/>
      <c r="D66" s="43" t="s">
        <v>279</v>
      </c>
      <c r="E66" s="95">
        <v>300000</v>
      </c>
    </row>
    <row r="67" spans="1:5" ht="12.75">
      <c r="A67" s="105"/>
      <c r="B67" s="105"/>
      <c r="C67" s="105"/>
      <c r="D67" s="43" t="s">
        <v>280</v>
      </c>
      <c r="E67" s="95">
        <v>90000</v>
      </c>
    </row>
    <row r="68" spans="1:5" ht="12.75">
      <c r="A68" s="105"/>
      <c r="B68" s="105"/>
      <c r="C68" s="107"/>
      <c r="D68" s="43" t="s">
        <v>220</v>
      </c>
      <c r="E68" s="95">
        <v>220000</v>
      </c>
    </row>
    <row r="69" spans="1:5" ht="12.75">
      <c r="A69" s="105"/>
      <c r="B69" s="105"/>
      <c r="C69" s="70">
        <v>4300</v>
      </c>
      <c r="D69" s="43" t="s">
        <v>97</v>
      </c>
      <c r="E69" s="95">
        <v>138750</v>
      </c>
    </row>
    <row r="70" spans="1:5" ht="12.75">
      <c r="A70" s="105"/>
      <c r="B70" s="105"/>
      <c r="C70" s="105"/>
      <c r="D70" s="175" t="s">
        <v>205</v>
      </c>
      <c r="E70" s="176"/>
    </row>
    <row r="71" spans="1:5" ht="12.75">
      <c r="A71" s="105"/>
      <c r="B71" s="105"/>
      <c r="C71" s="105"/>
      <c r="D71" s="43" t="s">
        <v>281</v>
      </c>
      <c r="E71" s="95">
        <v>10000</v>
      </c>
    </row>
    <row r="72" spans="1:5" ht="12.75">
      <c r="A72" s="105"/>
      <c r="B72" s="105"/>
      <c r="C72" s="105"/>
      <c r="D72" s="43" t="s">
        <v>282</v>
      </c>
      <c r="E72" s="95">
        <v>20000</v>
      </c>
    </row>
    <row r="73" spans="1:5" ht="12.75">
      <c r="A73" s="105"/>
      <c r="B73" s="105"/>
      <c r="C73" s="105"/>
      <c r="D73" s="43" t="s">
        <v>283</v>
      </c>
      <c r="E73" s="95">
        <v>10250</v>
      </c>
    </row>
    <row r="74" spans="1:5" ht="12.75">
      <c r="A74" s="105"/>
      <c r="B74" s="105"/>
      <c r="C74" s="105"/>
      <c r="D74" s="43" t="s">
        <v>284</v>
      </c>
      <c r="E74" s="95">
        <v>52000</v>
      </c>
    </row>
    <row r="75" spans="1:5" ht="12.75">
      <c r="A75" s="105"/>
      <c r="B75" s="105"/>
      <c r="C75" s="105"/>
      <c r="D75" s="43" t="s">
        <v>285</v>
      </c>
      <c r="E75" s="95">
        <v>1500</v>
      </c>
    </row>
    <row r="76" spans="1:5" ht="12.75">
      <c r="A76" s="105"/>
      <c r="B76" s="105"/>
      <c r="C76" s="105"/>
      <c r="D76" s="43" t="s">
        <v>286</v>
      </c>
      <c r="E76" s="95">
        <v>30000</v>
      </c>
    </row>
    <row r="77" spans="1:5" ht="12.75">
      <c r="A77" s="105"/>
      <c r="B77" s="105"/>
      <c r="C77" s="105"/>
      <c r="D77" s="43" t="s">
        <v>287</v>
      </c>
      <c r="E77" s="95">
        <v>15000</v>
      </c>
    </row>
    <row r="78" spans="1:5" ht="25.5">
      <c r="A78" s="105"/>
      <c r="B78" s="105"/>
      <c r="C78" s="181">
        <v>4400</v>
      </c>
      <c r="D78" s="43" t="s">
        <v>288</v>
      </c>
      <c r="E78" s="95">
        <v>497000</v>
      </c>
    </row>
    <row r="79" spans="1:5" ht="12.75">
      <c r="A79" s="105"/>
      <c r="B79" s="105"/>
      <c r="C79" s="87"/>
      <c r="D79" s="175" t="s">
        <v>205</v>
      </c>
      <c r="E79" s="176"/>
    </row>
    <row r="80" spans="1:5" ht="12.75">
      <c r="A80" s="105"/>
      <c r="B80" s="105"/>
      <c r="C80" s="177"/>
      <c r="D80" s="43" t="s">
        <v>289</v>
      </c>
      <c r="E80" s="95">
        <v>295000</v>
      </c>
    </row>
    <row r="81" spans="1:5" ht="12.75">
      <c r="A81" s="105"/>
      <c r="B81" s="105"/>
      <c r="C81" s="107"/>
      <c r="D81" s="43" t="s">
        <v>290</v>
      </c>
      <c r="E81" s="95">
        <v>202000</v>
      </c>
    </row>
    <row r="82" spans="1:5" ht="12.75">
      <c r="A82" s="105"/>
      <c r="B82" s="105"/>
      <c r="C82" s="70">
        <v>4520</v>
      </c>
      <c r="D82" s="43" t="s">
        <v>109</v>
      </c>
      <c r="E82" s="95">
        <v>29500</v>
      </c>
    </row>
    <row r="83" spans="1:5" ht="12.75">
      <c r="A83" s="105"/>
      <c r="B83" s="105"/>
      <c r="C83" s="105"/>
      <c r="D83" s="175" t="s">
        <v>205</v>
      </c>
      <c r="E83" s="176"/>
    </row>
    <row r="84" spans="1:5" ht="12.75">
      <c r="A84" s="105"/>
      <c r="B84" s="105"/>
      <c r="C84" s="107"/>
      <c r="D84" s="43" t="s">
        <v>221</v>
      </c>
      <c r="E84" s="95">
        <v>29500</v>
      </c>
    </row>
    <row r="85" spans="1:5" ht="12.75">
      <c r="A85" s="105"/>
      <c r="B85" s="105"/>
      <c r="C85" s="70">
        <v>4590</v>
      </c>
      <c r="D85" s="43" t="s">
        <v>110</v>
      </c>
      <c r="E85" s="95">
        <v>8400</v>
      </c>
    </row>
    <row r="86" spans="1:5" ht="12.75">
      <c r="A86" s="105"/>
      <c r="B86" s="105"/>
      <c r="C86" s="105"/>
      <c r="D86" s="175" t="s">
        <v>205</v>
      </c>
      <c r="E86" s="176"/>
    </row>
    <row r="87" spans="1:5" ht="12.75">
      <c r="A87" s="105"/>
      <c r="B87" s="179"/>
      <c r="C87" s="107"/>
      <c r="D87" s="43" t="s">
        <v>222</v>
      </c>
      <c r="E87" s="95">
        <v>8400</v>
      </c>
    </row>
    <row r="88" spans="1:5" ht="12.75">
      <c r="A88" s="105"/>
      <c r="B88" s="87"/>
      <c r="C88" s="79"/>
      <c r="D88" s="43" t="s">
        <v>103</v>
      </c>
      <c r="E88" s="95">
        <v>5000</v>
      </c>
    </row>
    <row r="89" spans="1:5" ht="12.75">
      <c r="A89" s="105"/>
      <c r="B89" s="177"/>
      <c r="C89" s="70">
        <v>6060</v>
      </c>
      <c r="D89" s="43" t="s">
        <v>127</v>
      </c>
      <c r="E89" s="95">
        <v>5000</v>
      </c>
    </row>
    <row r="90" spans="1:5" ht="12.75">
      <c r="A90" s="105"/>
      <c r="B90" s="105"/>
      <c r="C90" s="105"/>
      <c r="D90" s="175" t="s">
        <v>205</v>
      </c>
      <c r="E90" s="176"/>
    </row>
    <row r="91" spans="1:5" ht="12.75">
      <c r="A91" s="105"/>
      <c r="B91" s="105"/>
      <c r="C91" s="107"/>
      <c r="D91" s="43" t="s">
        <v>253</v>
      </c>
      <c r="E91" s="95">
        <v>5000</v>
      </c>
    </row>
    <row r="92" spans="1:5" ht="12.75">
      <c r="A92" s="178">
        <v>710</v>
      </c>
      <c r="B92" s="90"/>
      <c r="C92" s="90"/>
      <c r="D92" s="52" t="s">
        <v>111</v>
      </c>
      <c r="E92" s="97">
        <f>SUM(E93,E98,E103)</f>
        <v>300000</v>
      </c>
    </row>
    <row r="93" spans="1:5" ht="12.75">
      <c r="A93" s="105"/>
      <c r="B93" s="88">
        <v>71004</v>
      </c>
      <c r="C93" s="79"/>
      <c r="D93" s="43" t="s">
        <v>112</v>
      </c>
      <c r="E93" s="95">
        <v>35000</v>
      </c>
    </row>
    <row r="94" spans="1:5" ht="12.75">
      <c r="A94" s="105"/>
      <c r="B94" s="87"/>
      <c r="C94" s="79"/>
      <c r="D94" s="43" t="s">
        <v>95</v>
      </c>
      <c r="E94" s="95">
        <v>35000</v>
      </c>
    </row>
    <row r="95" spans="1:5" ht="12.75">
      <c r="A95" s="105"/>
      <c r="B95" s="87"/>
      <c r="C95" s="70">
        <v>4300</v>
      </c>
      <c r="D95" s="43" t="s">
        <v>97</v>
      </c>
      <c r="E95" s="95">
        <v>35000</v>
      </c>
    </row>
    <row r="96" spans="1:5" ht="12.75">
      <c r="A96" s="105"/>
      <c r="B96" s="87"/>
      <c r="C96" s="105"/>
      <c r="D96" s="175" t="s">
        <v>205</v>
      </c>
      <c r="E96" s="176"/>
    </row>
    <row r="97" spans="1:5" ht="12.75">
      <c r="A97" s="105"/>
      <c r="B97" s="89"/>
      <c r="C97" s="107"/>
      <c r="D97" s="43" t="s">
        <v>291</v>
      </c>
      <c r="E97" s="95">
        <v>35000</v>
      </c>
    </row>
    <row r="98" spans="1:5" ht="12.75">
      <c r="A98" s="105"/>
      <c r="B98" s="88">
        <v>71013</v>
      </c>
      <c r="C98" s="79"/>
      <c r="D98" s="43" t="s">
        <v>113</v>
      </c>
      <c r="E98" s="95">
        <v>20000</v>
      </c>
    </row>
    <row r="99" spans="1:5" ht="12.75">
      <c r="A99" s="105"/>
      <c r="B99" s="87"/>
      <c r="C99" s="79"/>
      <c r="D99" s="43" t="s">
        <v>95</v>
      </c>
      <c r="E99" s="95">
        <v>20000</v>
      </c>
    </row>
    <row r="100" spans="1:5" ht="12.75">
      <c r="A100" s="105"/>
      <c r="B100" s="87"/>
      <c r="C100" s="70">
        <v>4300</v>
      </c>
      <c r="D100" s="43" t="s">
        <v>97</v>
      </c>
      <c r="E100" s="95">
        <v>20000</v>
      </c>
    </row>
    <row r="101" spans="1:5" ht="12.75">
      <c r="A101" s="105"/>
      <c r="B101" s="177"/>
      <c r="C101" s="105"/>
      <c r="D101" s="175" t="s">
        <v>205</v>
      </c>
      <c r="E101" s="176"/>
    </row>
    <row r="102" spans="1:5" ht="12.75">
      <c r="A102" s="105"/>
      <c r="B102" s="105"/>
      <c r="C102" s="107"/>
      <c r="D102" s="43" t="s">
        <v>292</v>
      </c>
      <c r="E102" s="95">
        <v>20000</v>
      </c>
    </row>
    <row r="103" spans="1:5" ht="12.75">
      <c r="A103" s="105"/>
      <c r="B103" s="88">
        <v>71035</v>
      </c>
      <c r="C103" s="79"/>
      <c r="D103" s="43" t="s">
        <v>114</v>
      </c>
      <c r="E103" s="95">
        <v>245000</v>
      </c>
    </row>
    <row r="104" spans="1:5" ht="12.75">
      <c r="A104" s="105"/>
      <c r="B104" s="87"/>
      <c r="C104" s="79"/>
      <c r="D104" s="43" t="s">
        <v>103</v>
      </c>
      <c r="E104" s="95">
        <v>245000</v>
      </c>
    </row>
    <row r="105" spans="1:5" ht="12.75">
      <c r="A105" s="105"/>
      <c r="B105" s="87"/>
      <c r="C105" s="70">
        <v>6060</v>
      </c>
      <c r="D105" s="43" t="s">
        <v>127</v>
      </c>
      <c r="E105" s="95">
        <v>245000</v>
      </c>
    </row>
    <row r="106" spans="1:5" ht="12.75">
      <c r="A106" s="105"/>
      <c r="B106" s="177"/>
      <c r="C106" s="105"/>
      <c r="D106" s="175" t="s">
        <v>205</v>
      </c>
      <c r="E106" s="176"/>
    </row>
    <row r="107" spans="1:5" ht="12.75">
      <c r="A107" s="105"/>
      <c r="B107" s="105"/>
      <c r="C107" s="107"/>
      <c r="D107" s="43" t="s">
        <v>254</v>
      </c>
      <c r="E107" s="95">
        <v>245000</v>
      </c>
    </row>
    <row r="108" spans="1:5" ht="12.75">
      <c r="A108" s="178">
        <v>750</v>
      </c>
      <c r="B108" s="90"/>
      <c r="C108" s="90"/>
      <c r="D108" s="52" t="s">
        <v>43</v>
      </c>
      <c r="E108" s="97">
        <v>3279768</v>
      </c>
    </row>
    <row r="109" spans="1:5" ht="12.75">
      <c r="A109" s="105"/>
      <c r="B109" s="88">
        <v>75011</v>
      </c>
      <c r="C109" s="79"/>
      <c r="D109" s="43" t="s">
        <v>44</v>
      </c>
      <c r="E109" s="95">
        <v>98115</v>
      </c>
    </row>
    <row r="110" spans="1:5" ht="12.75">
      <c r="A110" s="105"/>
      <c r="B110" s="87"/>
      <c r="C110" s="79"/>
      <c r="D110" s="43" t="s">
        <v>95</v>
      </c>
      <c r="E110" s="95">
        <v>98115</v>
      </c>
    </row>
    <row r="111" spans="1:5" ht="12.75">
      <c r="A111" s="105"/>
      <c r="B111" s="87"/>
      <c r="C111" s="73">
        <v>4010</v>
      </c>
      <c r="D111" s="43" t="s">
        <v>115</v>
      </c>
      <c r="E111" s="95">
        <v>81800</v>
      </c>
    </row>
    <row r="112" spans="1:5" ht="12.75">
      <c r="A112" s="105"/>
      <c r="B112" s="177"/>
      <c r="C112" s="73">
        <v>4110</v>
      </c>
      <c r="D112" s="43" t="s">
        <v>116</v>
      </c>
      <c r="E112" s="95">
        <v>14150</v>
      </c>
    </row>
    <row r="113" spans="1:5" ht="12.75">
      <c r="A113" s="105"/>
      <c r="B113" s="105"/>
      <c r="C113" s="73">
        <v>4120</v>
      </c>
      <c r="D113" s="43" t="s">
        <v>117</v>
      </c>
      <c r="E113" s="95">
        <v>2165</v>
      </c>
    </row>
    <row r="114" spans="1:5" ht="12.75">
      <c r="A114" s="105"/>
      <c r="B114" s="88">
        <v>75022</v>
      </c>
      <c r="C114" s="79"/>
      <c r="D114" s="43" t="s">
        <v>118</v>
      </c>
      <c r="E114" s="95">
        <v>120165</v>
      </c>
    </row>
    <row r="115" spans="1:5" ht="12.75">
      <c r="A115" s="105"/>
      <c r="B115" s="87"/>
      <c r="C115" s="79"/>
      <c r="D115" s="43" t="s">
        <v>95</v>
      </c>
      <c r="E115" s="95">
        <v>120165</v>
      </c>
    </row>
    <row r="116" spans="1:5" ht="12.75">
      <c r="A116" s="105"/>
      <c r="B116" s="87"/>
      <c r="C116" s="73">
        <v>3030</v>
      </c>
      <c r="D116" s="43" t="s">
        <v>218</v>
      </c>
      <c r="E116" s="95">
        <v>112717</v>
      </c>
    </row>
    <row r="117" spans="1:5" ht="12.75">
      <c r="A117" s="105"/>
      <c r="B117" s="177"/>
      <c r="C117" s="73">
        <v>4210</v>
      </c>
      <c r="D117" s="43" t="s">
        <v>100</v>
      </c>
      <c r="E117" s="95">
        <v>2020</v>
      </c>
    </row>
    <row r="118" spans="1:5" ht="12.75">
      <c r="A118" s="105"/>
      <c r="B118" s="105"/>
      <c r="C118" s="73">
        <v>4220</v>
      </c>
      <c r="D118" s="43" t="s">
        <v>135</v>
      </c>
      <c r="E118" s="95">
        <v>828</v>
      </c>
    </row>
    <row r="119" spans="1:5" ht="12.75">
      <c r="A119" s="105"/>
      <c r="B119" s="105"/>
      <c r="C119" s="73">
        <v>4300</v>
      </c>
      <c r="D119" s="43" t="s">
        <v>97</v>
      </c>
      <c r="E119" s="95">
        <v>4000</v>
      </c>
    </row>
    <row r="120" spans="1:5" ht="12.75">
      <c r="A120" s="105"/>
      <c r="B120" s="105"/>
      <c r="C120" s="73">
        <v>4410</v>
      </c>
      <c r="D120" s="43" t="s">
        <v>107</v>
      </c>
      <c r="E120" s="95">
        <v>600</v>
      </c>
    </row>
    <row r="121" spans="1:5" ht="12.75">
      <c r="A121" s="105"/>
      <c r="B121" s="88">
        <v>75023</v>
      </c>
      <c r="C121" s="79"/>
      <c r="D121" s="43" t="s">
        <v>119</v>
      </c>
      <c r="E121" s="95">
        <v>2871804</v>
      </c>
    </row>
    <row r="122" spans="1:5" ht="12.75">
      <c r="A122" s="105"/>
      <c r="B122" s="87"/>
      <c r="C122" s="79"/>
      <c r="D122" s="43" t="s">
        <v>95</v>
      </c>
      <c r="E122" s="95">
        <v>2789804</v>
      </c>
    </row>
    <row r="123" spans="1:5" ht="12.75">
      <c r="A123" s="105"/>
      <c r="B123" s="87"/>
      <c r="C123" s="73">
        <v>4360</v>
      </c>
      <c r="D123" s="43" t="s">
        <v>124</v>
      </c>
      <c r="E123" s="95">
        <v>9000</v>
      </c>
    </row>
    <row r="124" spans="1:5" ht="12.75">
      <c r="A124" s="105"/>
      <c r="B124" s="87"/>
      <c r="C124" s="73">
        <v>4370</v>
      </c>
      <c r="D124" s="43" t="s">
        <v>216</v>
      </c>
      <c r="E124" s="95">
        <v>22000</v>
      </c>
    </row>
    <row r="125" spans="1:5" ht="12.75">
      <c r="A125" s="105"/>
      <c r="B125" s="177"/>
      <c r="C125" s="73">
        <v>3020</v>
      </c>
      <c r="D125" s="43" t="s">
        <v>224</v>
      </c>
      <c r="E125" s="95">
        <v>26000</v>
      </c>
    </row>
    <row r="126" spans="1:5" ht="12.75">
      <c r="A126" s="105"/>
      <c r="B126" s="105"/>
      <c r="C126" s="73">
        <v>4010</v>
      </c>
      <c r="D126" s="43" t="s">
        <v>115</v>
      </c>
      <c r="E126" s="95">
        <v>1593851</v>
      </c>
    </row>
    <row r="127" spans="1:5" ht="12.75">
      <c r="A127" s="105"/>
      <c r="B127" s="105"/>
      <c r="C127" s="73">
        <v>4040</v>
      </c>
      <c r="D127" s="43" t="s">
        <v>120</v>
      </c>
      <c r="E127" s="95">
        <v>130702</v>
      </c>
    </row>
    <row r="128" spans="1:5" ht="12.75">
      <c r="A128" s="105"/>
      <c r="B128" s="105"/>
      <c r="C128" s="73">
        <v>4110</v>
      </c>
      <c r="D128" s="43" t="s">
        <v>116</v>
      </c>
      <c r="E128" s="95">
        <v>302000</v>
      </c>
    </row>
    <row r="129" spans="1:5" ht="12.75">
      <c r="A129" s="105"/>
      <c r="B129" s="105"/>
      <c r="C129" s="73">
        <v>4120</v>
      </c>
      <c r="D129" s="43" t="s">
        <v>117</v>
      </c>
      <c r="E129" s="95">
        <v>42251</v>
      </c>
    </row>
    <row r="130" spans="1:5" ht="12.75">
      <c r="A130" s="105"/>
      <c r="B130" s="105"/>
      <c r="C130" s="73">
        <v>4140</v>
      </c>
      <c r="D130" s="43" t="s">
        <v>121</v>
      </c>
      <c r="E130" s="95">
        <v>54000</v>
      </c>
    </row>
    <row r="131" spans="1:5" ht="12.75">
      <c r="A131" s="105"/>
      <c r="B131" s="105"/>
      <c r="C131" s="73">
        <v>4170</v>
      </c>
      <c r="D131" s="43" t="s">
        <v>122</v>
      </c>
      <c r="E131" s="95">
        <v>23000</v>
      </c>
    </row>
    <row r="132" spans="1:5" ht="12.75">
      <c r="A132" s="105"/>
      <c r="B132" s="105"/>
      <c r="C132" s="73">
        <v>4210</v>
      </c>
      <c r="D132" s="43" t="s">
        <v>100</v>
      </c>
      <c r="E132" s="95">
        <v>150000</v>
      </c>
    </row>
    <row r="133" spans="1:5" ht="12.75">
      <c r="A133" s="105"/>
      <c r="B133" s="105"/>
      <c r="C133" s="73">
        <v>4260</v>
      </c>
      <c r="D133" s="43" t="s">
        <v>106</v>
      </c>
      <c r="E133" s="95">
        <v>55000</v>
      </c>
    </row>
    <row r="134" spans="1:5" ht="12.75">
      <c r="A134" s="105"/>
      <c r="B134" s="105"/>
      <c r="C134" s="73">
        <v>4270</v>
      </c>
      <c r="D134" s="43" t="s">
        <v>105</v>
      </c>
      <c r="E134" s="95">
        <v>50000</v>
      </c>
    </row>
    <row r="135" spans="1:5" ht="12.75">
      <c r="A135" s="105"/>
      <c r="B135" s="105"/>
      <c r="C135" s="73">
        <v>4280</v>
      </c>
      <c r="D135" s="43" t="s">
        <v>123</v>
      </c>
      <c r="E135" s="95">
        <v>6000</v>
      </c>
    </row>
    <row r="136" spans="1:5" ht="12.75">
      <c r="A136" s="105"/>
      <c r="B136" s="105"/>
      <c r="C136" s="73">
        <v>4300</v>
      </c>
      <c r="D136" s="43" t="s">
        <v>97</v>
      </c>
      <c r="E136" s="95">
        <v>126000</v>
      </c>
    </row>
    <row r="137" spans="1:5" ht="12.75">
      <c r="A137" s="105"/>
      <c r="B137" s="105"/>
      <c r="C137" s="73">
        <v>4350</v>
      </c>
      <c r="D137" s="43" t="s">
        <v>217</v>
      </c>
      <c r="E137" s="95">
        <v>5500</v>
      </c>
    </row>
    <row r="138" spans="1:5" ht="12.75">
      <c r="A138" s="105"/>
      <c r="B138" s="105"/>
      <c r="C138" s="73">
        <v>4410</v>
      </c>
      <c r="D138" s="43" t="s">
        <v>107</v>
      </c>
      <c r="E138" s="95">
        <v>22000</v>
      </c>
    </row>
    <row r="139" spans="1:5" ht="12.75">
      <c r="A139" s="105"/>
      <c r="B139" s="105"/>
      <c r="C139" s="73">
        <v>4420</v>
      </c>
      <c r="D139" s="43" t="s">
        <v>125</v>
      </c>
      <c r="E139" s="95">
        <v>3000</v>
      </c>
    </row>
    <row r="140" spans="1:5" ht="12.75">
      <c r="A140" s="105"/>
      <c r="B140" s="105"/>
      <c r="C140" s="73">
        <v>4430</v>
      </c>
      <c r="D140" s="43" t="s">
        <v>108</v>
      </c>
      <c r="E140" s="95">
        <v>10500</v>
      </c>
    </row>
    <row r="141" spans="1:5" ht="12.75">
      <c r="A141" s="105"/>
      <c r="B141" s="105"/>
      <c r="C141" s="73">
        <v>4440</v>
      </c>
      <c r="D141" s="43" t="s">
        <v>126</v>
      </c>
      <c r="E141" s="95">
        <v>64000</v>
      </c>
    </row>
    <row r="142" spans="1:5" ht="12.75">
      <c r="A142" s="105"/>
      <c r="B142" s="105"/>
      <c r="C142" s="73">
        <v>4700</v>
      </c>
      <c r="D142" s="43" t="s">
        <v>249</v>
      </c>
      <c r="E142" s="95">
        <v>20000</v>
      </c>
    </row>
    <row r="143" spans="1:5" ht="25.5">
      <c r="A143" s="105"/>
      <c r="B143" s="179"/>
      <c r="C143" s="70">
        <v>4740</v>
      </c>
      <c r="D143" s="43" t="s">
        <v>251</v>
      </c>
      <c r="E143" s="95">
        <v>9000</v>
      </c>
    </row>
    <row r="144" spans="1:5" ht="12.75">
      <c r="A144" s="105"/>
      <c r="B144" s="87"/>
      <c r="C144" s="73">
        <v>4750</v>
      </c>
      <c r="D144" s="43" t="s">
        <v>250</v>
      </c>
      <c r="E144" s="95">
        <v>66000</v>
      </c>
    </row>
    <row r="145" spans="1:5" ht="12.75">
      <c r="A145" s="105"/>
      <c r="B145" s="87"/>
      <c r="C145" s="79"/>
      <c r="D145" s="43" t="s">
        <v>103</v>
      </c>
      <c r="E145" s="95">
        <v>82000</v>
      </c>
    </row>
    <row r="146" spans="1:5" ht="12.75">
      <c r="A146" s="105"/>
      <c r="B146" s="87"/>
      <c r="C146" s="70">
        <v>6050</v>
      </c>
      <c r="D146" s="43" t="s">
        <v>104</v>
      </c>
      <c r="E146" s="95">
        <v>62000</v>
      </c>
    </row>
    <row r="147" spans="1:5" ht="12.75">
      <c r="A147" s="105"/>
      <c r="B147" s="87"/>
      <c r="C147" s="105"/>
      <c r="D147" s="175" t="s">
        <v>205</v>
      </c>
      <c r="E147" s="176"/>
    </row>
    <row r="148" spans="1:5" ht="12.75">
      <c r="A148" s="105"/>
      <c r="B148" s="177"/>
      <c r="C148" s="105"/>
      <c r="D148" s="43" t="s">
        <v>255</v>
      </c>
      <c r="E148" s="95">
        <v>30000</v>
      </c>
    </row>
    <row r="149" spans="1:5" ht="12.75">
      <c r="A149" s="105"/>
      <c r="B149" s="105"/>
      <c r="C149" s="105"/>
      <c r="D149" s="43" t="s">
        <v>256</v>
      </c>
      <c r="E149" s="95">
        <v>30000</v>
      </c>
    </row>
    <row r="150" spans="1:5" ht="12.75">
      <c r="A150" s="105"/>
      <c r="B150" s="105"/>
      <c r="C150" s="107"/>
      <c r="D150" s="43" t="s">
        <v>207</v>
      </c>
      <c r="E150" s="95">
        <v>2000</v>
      </c>
    </row>
    <row r="151" spans="1:5" ht="12.75">
      <c r="A151" s="105"/>
      <c r="B151" s="105"/>
      <c r="C151" s="70">
        <v>6060</v>
      </c>
      <c r="D151" s="43" t="s">
        <v>127</v>
      </c>
      <c r="E151" s="95">
        <v>20000</v>
      </c>
    </row>
    <row r="152" spans="1:5" ht="12.75">
      <c r="A152" s="105"/>
      <c r="B152" s="105"/>
      <c r="C152" s="105"/>
      <c r="D152" s="175" t="s">
        <v>205</v>
      </c>
      <c r="E152" s="176"/>
    </row>
    <row r="153" spans="1:5" ht="12.75">
      <c r="A153" s="105"/>
      <c r="B153" s="105"/>
      <c r="C153" s="107"/>
      <c r="D153" s="43" t="s">
        <v>257</v>
      </c>
      <c r="E153" s="95">
        <v>20000</v>
      </c>
    </row>
    <row r="154" spans="1:5" ht="12.75">
      <c r="A154" s="105"/>
      <c r="B154" s="88">
        <v>75075</v>
      </c>
      <c r="C154" s="79"/>
      <c r="D154" s="43" t="s">
        <v>293</v>
      </c>
      <c r="E154" s="95">
        <v>135750</v>
      </c>
    </row>
    <row r="155" spans="1:5" ht="12.75">
      <c r="A155" s="105"/>
      <c r="B155" s="87"/>
      <c r="C155" s="79"/>
      <c r="D155" s="43" t="s">
        <v>95</v>
      </c>
      <c r="E155" s="95">
        <v>135750</v>
      </c>
    </row>
    <row r="156" spans="1:5" ht="12.75">
      <c r="A156" s="105"/>
      <c r="B156" s="87"/>
      <c r="C156" s="73">
        <v>4370</v>
      </c>
      <c r="D156" s="43" t="s">
        <v>216</v>
      </c>
      <c r="E156" s="95">
        <v>1400</v>
      </c>
    </row>
    <row r="157" spans="1:5" ht="12.75">
      <c r="A157" s="105"/>
      <c r="B157" s="177"/>
      <c r="C157" s="73">
        <v>4210</v>
      </c>
      <c r="D157" s="43" t="s">
        <v>100</v>
      </c>
      <c r="E157" s="95">
        <v>39000</v>
      </c>
    </row>
    <row r="158" spans="1:5" ht="12.75">
      <c r="A158" s="105"/>
      <c r="B158" s="105"/>
      <c r="C158" s="73">
        <v>4260</v>
      </c>
      <c r="D158" s="43" t="s">
        <v>106</v>
      </c>
      <c r="E158" s="95">
        <v>5000</v>
      </c>
    </row>
    <row r="159" spans="1:5" ht="12.75">
      <c r="A159" s="105"/>
      <c r="B159" s="105"/>
      <c r="C159" s="73">
        <v>4300</v>
      </c>
      <c r="D159" s="43" t="s">
        <v>97</v>
      </c>
      <c r="E159" s="95">
        <v>72650</v>
      </c>
    </row>
    <row r="160" spans="1:5" ht="12.75">
      <c r="A160" s="105"/>
      <c r="B160" s="105"/>
      <c r="C160" s="73">
        <v>4350</v>
      </c>
      <c r="D160" s="43" t="s">
        <v>217</v>
      </c>
      <c r="E160" s="95">
        <v>1500</v>
      </c>
    </row>
    <row r="161" spans="1:5" ht="12.75">
      <c r="A161" s="105"/>
      <c r="B161" s="105"/>
      <c r="C161" s="73">
        <v>4430</v>
      </c>
      <c r="D161" s="43" t="s">
        <v>108</v>
      </c>
      <c r="E161" s="95">
        <v>16200</v>
      </c>
    </row>
    <row r="162" spans="1:5" ht="12.75">
      <c r="A162" s="105"/>
      <c r="B162" s="88">
        <v>75095</v>
      </c>
      <c r="C162" s="79"/>
      <c r="D162" s="43" t="s">
        <v>37</v>
      </c>
      <c r="E162" s="95">
        <v>53934</v>
      </c>
    </row>
    <row r="163" spans="1:5" ht="12.75">
      <c r="A163" s="105"/>
      <c r="B163" s="87"/>
      <c r="C163" s="79"/>
      <c r="D163" s="43" t="s">
        <v>95</v>
      </c>
      <c r="E163" s="95">
        <v>53934</v>
      </c>
    </row>
    <row r="164" spans="1:5" ht="12.75">
      <c r="A164" s="105"/>
      <c r="B164" s="87"/>
      <c r="C164" s="70">
        <v>3030</v>
      </c>
      <c r="D164" s="43" t="s">
        <v>218</v>
      </c>
      <c r="E164" s="95">
        <v>11446</v>
      </c>
    </row>
    <row r="165" spans="1:5" ht="12.75">
      <c r="A165" s="105"/>
      <c r="B165" s="87"/>
      <c r="C165" s="105"/>
      <c r="D165" s="175" t="s">
        <v>205</v>
      </c>
      <c r="E165" s="176"/>
    </row>
    <row r="166" spans="1:5" ht="12.75">
      <c r="A166" s="105"/>
      <c r="B166" s="87"/>
      <c r="C166" s="107"/>
      <c r="D166" s="43" t="s">
        <v>223</v>
      </c>
      <c r="E166" s="95">
        <v>11446</v>
      </c>
    </row>
    <row r="167" spans="1:5" ht="12.75">
      <c r="A167" s="105"/>
      <c r="B167" s="87"/>
      <c r="C167" s="70">
        <v>4210</v>
      </c>
      <c r="D167" s="43" t="s">
        <v>100</v>
      </c>
      <c r="E167" s="95">
        <v>32370</v>
      </c>
    </row>
    <row r="168" spans="1:5" ht="12.75">
      <c r="A168" s="105"/>
      <c r="B168" s="177"/>
      <c r="C168" s="105"/>
      <c r="D168" s="175" t="s">
        <v>205</v>
      </c>
      <c r="E168" s="176"/>
    </row>
    <row r="169" spans="1:5" ht="12.75">
      <c r="A169" s="105"/>
      <c r="B169" s="105"/>
      <c r="C169" s="105"/>
      <c r="D169" s="43" t="s">
        <v>294</v>
      </c>
      <c r="E169" s="95">
        <v>30354</v>
      </c>
    </row>
    <row r="170" spans="1:5" ht="12.75">
      <c r="A170" s="105"/>
      <c r="B170" s="105"/>
      <c r="C170" s="105"/>
      <c r="D170" s="43" t="s">
        <v>295</v>
      </c>
      <c r="E170" s="95">
        <v>1000</v>
      </c>
    </row>
    <row r="171" spans="1:5" ht="12.75">
      <c r="A171" s="105"/>
      <c r="B171" s="105"/>
      <c r="C171" s="107"/>
      <c r="D171" s="43" t="s">
        <v>296</v>
      </c>
      <c r="E171" s="95">
        <v>1016</v>
      </c>
    </row>
    <row r="172" spans="1:5" ht="12.75">
      <c r="A172" s="105"/>
      <c r="B172" s="105"/>
      <c r="C172" s="70">
        <v>4260</v>
      </c>
      <c r="D172" s="43" t="s">
        <v>106</v>
      </c>
      <c r="E172" s="95">
        <v>2474</v>
      </c>
    </row>
    <row r="173" spans="1:5" ht="12.75">
      <c r="A173" s="105"/>
      <c r="B173" s="105"/>
      <c r="C173" s="105"/>
      <c r="D173" s="175" t="s">
        <v>205</v>
      </c>
      <c r="E173" s="176"/>
    </row>
    <row r="174" spans="1:5" ht="12.75">
      <c r="A174" s="105"/>
      <c r="B174" s="105"/>
      <c r="C174" s="107"/>
      <c r="D174" s="43" t="s">
        <v>294</v>
      </c>
      <c r="E174" s="95">
        <v>2474</v>
      </c>
    </row>
    <row r="175" spans="1:5" ht="12.75">
      <c r="A175" s="105"/>
      <c r="B175" s="105"/>
      <c r="C175" s="70">
        <v>4300</v>
      </c>
      <c r="D175" s="43" t="s">
        <v>97</v>
      </c>
      <c r="E175" s="95">
        <v>7644</v>
      </c>
    </row>
    <row r="176" spans="1:5" ht="12.75">
      <c r="A176" s="105"/>
      <c r="B176" s="105"/>
      <c r="C176" s="105"/>
      <c r="D176" s="175" t="s">
        <v>205</v>
      </c>
      <c r="E176" s="176"/>
    </row>
    <row r="177" spans="1:5" ht="12.75">
      <c r="A177" s="105"/>
      <c r="B177" s="105"/>
      <c r="C177" s="107"/>
      <c r="D177" s="43" t="s">
        <v>294</v>
      </c>
      <c r="E177" s="95">
        <v>10118</v>
      </c>
    </row>
    <row r="178" spans="1:5" ht="25.5">
      <c r="A178" s="178">
        <v>751</v>
      </c>
      <c r="B178" s="90"/>
      <c r="C178" s="90"/>
      <c r="D178" s="52" t="s">
        <v>45</v>
      </c>
      <c r="E178" s="97">
        <v>2276</v>
      </c>
    </row>
    <row r="179" spans="1:5" ht="12.75">
      <c r="A179" s="105"/>
      <c r="B179" s="88">
        <v>75101</v>
      </c>
      <c r="C179" s="79"/>
      <c r="D179" s="43" t="s">
        <v>210</v>
      </c>
      <c r="E179" s="95">
        <v>2276</v>
      </c>
    </row>
    <row r="180" spans="1:5" ht="12.75">
      <c r="A180" s="105"/>
      <c r="B180" s="87"/>
      <c r="C180" s="79"/>
      <c r="D180" s="43" t="s">
        <v>95</v>
      </c>
      <c r="E180" s="95">
        <v>2276</v>
      </c>
    </row>
    <row r="181" spans="1:5" ht="12.75">
      <c r="A181" s="105"/>
      <c r="B181" s="89"/>
      <c r="C181" s="73">
        <v>4210</v>
      </c>
      <c r="D181" s="43" t="s">
        <v>100</v>
      </c>
      <c r="E181" s="95">
        <v>2276</v>
      </c>
    </row>
    <row r="182" spans="1:5" ht="12.75">
      <c r="A182" s="178">
        <v>754</v>
      </c>
      <c r="B182" s="90"/>
      <c r="C182" s="90"/>
      <c r="D182" s="52" t="s">
        <v>46</v>
      </c>
      <c r="E182" s="97">
        <f>SUM(E183,E197,E202)</f>
        <v>381521</v>
      </c>
    </row>
    <row r="183" spans="1:5" ht="12.75">
      <c r="A183" s="105"/>
      <c r="B183" s="88">
        <v>75412</v>
      </c>
      <c r="C183" s="79"/>
      <c r="D183" s="43" t="s">
        <v>129</v>
      </c>
      <c r="E183" s="95">
        <f>SUM(E184)</f>
        <v>104408</v>
      </c>
    </row>
    <row r="184" spans="1:5" ht="12.75">
      <c r="A184" s="105"/>
      <c r="B184" s="87"/>
      <c r="C184" s="79"/>
      <c r="D184" s="43" t="s">
        <v>95</v>
      </c>
      <c r="E184" s="95">
        <v>104408</v>
      </c>
    </row>
    <row r="185" spans="1:5" ht="12.75">
      <c r="A185" s="105"/>
      <c r="B185" s="87"/>
      <c r="C185" s="73">
        <v>3020</v>
      </c>
      <c r="D185" s="43" t="s">
        <v>224</v>
      </c>
      <c r="E185" s="95">
        <v>3000</v>
      </c>
    </row>
    <row r="186" spans="1:5" ht="12.75">
      <c r="A186" s="105"/>
      <c r="B186" s="87"/>
      <c r="C186" s="73">
        <v>4010</v>
      </c>
      <c r="D186" s="43" t="s">
        <v>115</v>
      </c>
      <c r="E186" s="95">
        <v>24200</v>
      </c>
    </row>
    <row r="187" spans="1:5" ht="12.75">
      <c r="A187" s="105"/>
      <c r="B187" s="87"/>
      <c r="C187" s="73">
        <v>4040</v>
      </c>
      <c r="D187" s="43" t="s">
        <v>120</v>
      </c>
      <c r="E187" s="95">
        <v>1900</v>
      </c>
    </row>
    <row r="188" spans="1:5" ht="12.75">
      <c r="A188" s="105"/>
      <c r="B188" s="87"/>
      <c r="C188" s="73">
        <v>4110</v>
      </c>
      <c r="D188" s="43" t="s">
        <v>116</v>
      </c>
      <c r="E188" s="95">
        <v>4650</v>
      </c>
    </row>
    <row r="189" spans="1:5" ht="12.75">
      <c r="A189" s="105"/>
      <c r="B189" s="177"/>
      <c r="C189" s="73">
        <v>4120</v>
      </c>
      <c r="D189" s="43" t="s">
        <v>117</v>
      </c>
      <c r="E189" s="95">
        <v>720</v>
      </c>
    </row>
    <row r="190" spans="1:5" ht="12.75">
      <c r="A190" s="105"/>
      <c r="B190" s="105"/>
      <c r="C190" s="73">
        <v>4210</v>
      </c>
      <c r="D190" s="43" t="s">
        <v>100</v>
      </c>
      <c r="E190" s="95">
        <v>41738</v>
      </c>
    </row>
    <row r="191" spans="1:5" ht="12.75">
      <c r="A191" s="105"/>
      <c r="B191" s="105"/>
      <c r="C191" s="73">
        <v>4260</v>
      </c>
      <c r="D191" s="43" t="s">
        <v>106</v>
      </c>
      <c r="E191" s="95">
        <v>8000</v>
      </c>
    </row>
    <row r="192" spans="1:5" ht="12.75">
      <c r="A192" s="105"/>
      <c r="B192" s="105"/>
      <c r="C192" s="73">
        <v>4270</v>
      </c>
      <c r="D192" s="43" t="s">
        <v>105</v>
      </c>
      <c r="E192" s="95">
        <v>5000</v>
      </c>
    </row>
    <row r="193" spans="1:5" ht="12.75">
      <c r="A193" s="105"/>
      <c r="B193" s="105"/>
      <c r="C193" s="73">
        <v>4280</v>
      </c>
      <c r="D193" s="43" t="s">
        <v>123</v>
      </c>
      <c r="E193" s="95">
        <v>3000</v>
      </c>
    </row>
    <row r="194" spans="1:5" ht="12.75">
      <c r="A194" s="105"/>
      <c r="B194" s="105"/>
      <c r="C194" s="73">
        <v>4300</v>
      </c>
      <c r="D194" s="43" t="s">
        <v>97</v>
      </c>
      <c r="E194" s="95">
        <v>1500</v>
      </c>
    </row>
    <row r="195" spans="1:5" ht="12.75">
      <c r="A195" s="105"/>
      <c r="B195" s="179"/>
      <c r="C195" s="73">
        <v>4410</v>
      </c>
      <c r="D195" s="43" t="s">
        <v>107</v>
      </c>
      <c r="E195" s="95">
        <v>700</v>
      </c>
    </row>
    <row r="196" spans="1:5" ht="12.75">
      <c r="A196" s="105"/>
      <c r="B196" s="87"/>
      <c r="C196" s="73">
        <v>4430</v>
      </c>
      <c r="D196" s="43" t="s">
        <v>108</v>
      </c>
      <c r="E196" s="95">
        <v>10000</v>
      </c>
    </row>
    <row r="197" spans="1:5" ht="12.75">
      <c r="A197" s="105"/>
      <c r="B197" s="88">
        <v>75414</v>
      </c>
      <c r="C197" s="79"/>
      <c r="D197" s="43" t="s">
        <v>47</v>
      </c>
      <c r="E197" s="95">
        <v>8000</v>
      </c>
    </row>
    <row r="198" spans="1:5" ht="12.75">
      <c r="A198" s="105"/>
      <c r="B198" s="87"/>
      <c r="C198" s="79"/>
      <c r="D198" s="43" t="s">
        <v>95</v>
      </c>
      <c r="E198" s="95">
        <v>8000</v>
      </c>
    </row>
    <row r="199" spans="1:5" ht="12.75">
      <c r="A199" s="105"/>
      <c r="B199" s="87"/>
      <c r="C199" s="73">
        <v>4170</v>
      </c>
      <c r="D199" s="43" t="s">
        <v>122</v>
      </c>
      <c r="E199" s="95">
        <v>500</v>
      </c>
    </row>
    <row r="200" spans="1:5" ht="12.75">
      <c r="A200" s="105"/>
      <c r="B200" s="87"/>
      <c r="C200" s="73">
        <v>4210</v>
      </c>
      <c r="D200" s="43" t="s">
        <v>100</v>
      </c>
      <c r="E200" s="95">
        <v>7000</v>
      </c>
    </row>
    <row r="201" spans="1:5" ht="12.75">
      <c r="A201" s="105"/>
      <c r="B201" s="177"/>
      <c r="C201" s="73">
        <v>4300</v>
      </c>
      <c r="D201" s="43" t="s">
        <v>97</v>
      </c>
      <c r="E201" s="95">
        <v>500</v>
      </c>
    </row>
    <row r="202" spans="1:5" ht="12.75">
      <c r="A202" s="105"/>
      <c r="B202" s="88">
        <v>75416</v>
      </c>
      <c r="C202" s="79"/>
      <c r="D202" s="43" t="s">
        <v>48</v>
      </c>
      <c r="E202" s="95">
        <v>269113</v>
      </c>
    </row>
    <row r="203" spans="1:5" ht="12.75">
      <c r="A203" s="105"/>
      <c r="B203" s="87"/>
      <c r="C203" s="79"/>
      <c r="D203" s="43" t="s">
        <v>95</v>
      </c>
      <c r="E203" s="95">
        <f>SUM(E204:E220)</f>
        <v>269113</v>
      </c>
    </row>
    <row r="204" spans="1:5" ht="12.75">
      <c r="A204" s="105"/>
      <c r="B204" s="87"/>
      <c r="C204" s="73">
        <v>4360</v>
      </c>
      <c r="D204" s="43" t="s">
        <v>124</v>
      </c>
      <c r="E204" s="95">
        <v>1200</v>
      </c>
    </row>
    <row r="205" spans="1:5" ht="12.75">
      <c r="A205" s="105"/>
      <c r="B205" s="177"/>
      <c r="C205" s="73">
        <v>4370</v>
      </c>
      <c r="D205" s="43" t="s">
        <v>216</v>
      </c>
      <c r="E205" s="95">
        <v>1400</v>
      </c>
    </row>
    <row r="206" spans="1:5" ht="12.75">
      <c r="A206" s="105"/>
      <c r="B206" s="105"/>
      <c r="C206" s="73">
        <v>3020</v>
      </c>
      <c r="D206" s="43" t="s">
        <v>224</v>
      </c>
      <c r="E206" s="95">
        <v>8650</v>
      </c>
    </row>
    <row r="207" spans="1:5" ht="12.75">
      <c r="A207" s="105"/>
      <c r="B207" s="105"/>
      <c r="C207" s="73">
        <v>4010</v>
      </c>
      <c r="D207" s="43" t="s">
        <v>115</v>
      </c>
      <c r="E207" s="95">
        <v>172263</v>
      </c>
    </row>
    <row r="208" spans="1:5" ht="12.75">
      <c r="A208" s="105"/>
      <c r="B208" s="105"/>
      <c r="C208" s="73">
        <v>4040</v>
      </c>
      <c r="D208" s="43" t="s">
        <v>120</v>
      </c>
      <c r="E208" s="95">
        <v>11000</v>
      </c>
    </row>
    <row r="209" spans="1:5" ht="12.75">
      <c r="A209" s="105"/>
      <c r="B209" s="105"/>
      <c r="C209" s="73">
        <v>4110</v>
      </c>
      <c r="D209" s="43" t="s">
        <v>116</v>
      </c>
      <c r="E209" s="95">
        <v>33000</v>
      </c>
    </row>
    <row r="210" spans="1:5" ht="12.75">
      <c r="A210" s="105"/>
      <c r="B210" s="105"/>
      <c r="C210" s="73">
        <v>4120</v>
      </c>
      <c r="D210" s="43" t="s">
        <v>117</v>
      </c>
      <c r="E210" s="95">
        <v>4500</v>
      </c>
    </row>
    <row r="211" spans="1:5" ht="12.75">
      <c r="A211" s="105"/>
      <c r="B211" s="105"/>
      <c r="C211" s="73">
        <v>4210</v>
      </c>
      <c r="D211" s="43" t="s">
        <v>100</v>
      </c>
      <c r="E211" s="95">
        <v>17000</v>
      </c>
    </row>
    <row r="212" spans="1:5" ht="12.75">
      <c r="A212" s="105"/>
      <c r="B212" s="105"/>
      <c r="C212" s="73">
        <v>4260</v>
      </c>
      <c r="D212" s="43" t="s">
        <v>106</v>
      </c>
      <c r="E212" s="95">
        <v>6000</v>
      </c>
    </row>
    <row r="213" spans="1:5" ht="12.75">
      <c r="A213" s="105"/>
      <c r="B213" s="105"/>
      <c r="C213" s="73">
        <v>4270</v>
      </c>
      <c r="D213" s="43" t="s">
        <v>105</v>
      </c>
      <c r="E213" s="95">
        <v>1500</v>
      </c>
    </row>
    <row r="214" spans="1:5" ht="12.75">
      <c r="A214" s="105"/>
      <c r="B214" s="105"/>
      <c r="C214" s="73">
        <v>4280</v>
      </c>
      <c r="D214" s="43" t="s">
        <v>123</v>
      </c>
      <c r="E214" s="95">
        <v>300</v>
      </c>
    </row>
    <row r="215" spans="1:5" ht="12.75">
      <c r="A215" s="105"/>
      <c r="B215" s="105"/>
      <c r="C215" s="73">
        <v>4300</v>
      </c>
      <c r="D215" s="43" t="s">
        <v>97</v>
      </c>
      <c r="E215" s="95">
        <v>1700</v>
      </c>
    </row>
    <row r="216" spans="1:5" ht="12.75">
      <c r="A216" s="105"/>
      <c r="B216" s="105"/>
      <c r="C216" s="73">
        <v>4410</v>
      </c>
      <c r="D216" s="43" t="s">
        <v>107</v>
      </c>
      <c r="E216" s="95">
        <v>1500</v>
      </c>
    </row>
    <row r="217" spans="1:5" ht="12.75">
      <c r="A217" s="105"/>
      <c r="B217" s="105"/>
      <c r="C217" s="73">
        <v>4430</v>
      </c>
      <c r="D217" s="43" t="s">
        <v>108</v>
      </c>
      <c r="E217" s="95">
        <v>2000</v>
      </c>
    </row>
    <row r="218" spans="1:5" ht="12.75">
      <c r="A218" s="105"/>
      <c r="B218" s="105"/>
      <c r="C218" s="73">
        <v>4440</v>
      </c>
      <c r="D218" s="43" t="s">
        <v>126</v>
      </c>
      <c r="E218" s="95">
        <v>6400</v>
      </c>
    </row>
    <row r="219" spans="1:5" ht="25.5">
      <c r="A219" s="105"/>
      <c r="B219" s="105"/>
      <c r="C219" s="70">
        <v>4740</v>
      </c>
      <c r="D219" s="43" t="s">
        <v>251</v>
      </c>
      <c r="E219" s="95">
        <v>200</v>
      </c>
    </row>
    <row r="220" spans="1:5" ht="12.75">
      <c r="A220" s="105"/>
      <c r="B220" s="105"/>
      <c r="C220" s="73">
        <v>4750</v>
      </c>
      <c r="D220" s="43" t="s">
        <v>250</v>
      </c>
      <c r="E220" s="95">
        <v>500</v>
      </c>
    </row>
    <row r="221" spans="1:5" ht="38.25">
      <c r="A221" s="178">
        <v>756</v>
      </c>
      <c r="B221" s="90"/>
      <c r="C221" s="90"/>
      <c r="D221" s="52" t="s">
        <v>49</v>
      </c>
      <c r="E221" s="97">
        <f>SUM(E222)</f>
        <v>172000</v>
      </c>
    </row>
    <row r="222" spans="1:5" ht="12.75">
      <c r="A222" s="105"/>
      <c r="B222" s="88">
        <v>75647</v>
      </c>
      <c r="C222" s="79"/>
      <c r="D222" s="43" t="s">
        <v>130</v>
      </c>
      <c r="E222" s="95">
        <f>SUM(E223)</f>
        <v>172000</v>
      </c>
    </row>
    <row r="223" spans="1:5" ht="12.75">
      <c r="A223" s="105"/>
      <c r="B223" s="87"/>
      <c r="C223" s="79"/>
      <c r="D223" s="43" t="s">
        <v>95</v>
      </c>
      <c r="E223" s="95">
        <f>SUM(E230,E224,E227)</f>
        <v>172000</v>
      </c>
    </row>
    <row r="224" spans="1:5" ht="12.75">
      <c r="A224" s="105"/>
      <c r="B224" s="87"/>
      <c r="C224" s="70">
        <v>4100</v>
      </c>
      <c r="D224" s="43" t="s">
        <v>131</v>
      </c>
      <c r="E224" s="95">
        <v>142000</v>
      </c>
    </row>
    <row r="225" spans="1:5" ht="12.75">
      <c r="A225" s="105"/>
      <c r="B225" s="87"/>
      <c r="C225" s="105"/>
      <c r="D225" s="175" t="s">
        <v>205</v>
      </c>
      <c r="E225" s="176"/>
    </row>
    <row r="226" spans="1:5" ht="12.75">
      <c r="A226" s="105"/>
      <c r="B226" s="87"/>
      <c r="C226" s="107"/>
      <c r="D226" s="43" t="s">
        <v>297</v>
      </c>
      <c r="E226" s="95">
        <v>142000</v>
      </c>
    </row>
    <row r="227" spans="1:5" ht="12.75">
      <c r="A227" s="105"/>
      <c r="B227" s="87"/>
      <c r="C227" s="70">
        <v>4300</v>
      </c>
      <c r="D227" s="43" t="s">
        <v>97</v>
      </c>
      <c r="E227" s="95">
        <v>10000</v>
      </c>
    </row>
    <row r="228" spans="1:5" ht="12.75">
      <c r="A228" s="105"/>
      <c r="B228" s="177"/>
      <c r="C228" s="105"/>
      <c r="D228" s="175" t="s">
        <v>205</v>
      </c>
      <c r="E228" s="176"/>
    </row>
    <row r="229" spans="1:5" ht="12.75">
      <c r="A229" s="105"/>
      <c r="B229" s="105"/>
      <c r="C229" s="105"/>
      <c r="D229" s="43" t="s">
        <v>298</v>
      </c>
      <c r="E229" s="95">
        <v>10000</v>
      </c>
    </row>
    <row r="230" spans="1:5" ht="12.75">
      <c r="A230" s="105"/>
      <c r="B230" s="105"/>
      <c r="C230" s="70">
        <v>4610</v>
      </c>
      <c r="D230" s="43" t="s">
        <v>299</v>
      </c>
      <c r="E230" s="95">
        <v>20000</v>
      </c>
    </row>
    <row r="231" spans="1:5" ht="12.75">
      <c r="A231" s="105"/>
      <c r="B231" s="105"/>
      <c r="C231" s="105"/>
      <c r="D231" s="175" t="s">
        <v>205</v>
      </c>
      <c r="E231" s="176"/>
    </row>
    <row r="232" spans="1:5" ht="12.75">
      <c r="A232" s="105"/>
      <c r="B232" s="105"/>
      <c r="C232" s="107"/>
      <c r="D232" s="43" t="s">
        <v>300</v>
      </c>
      <c r="E232" s="95">
        <v>20000</v>
      </c>
    </row>
    <row r="233" spans="1:5" ht="12.75">
      <c r="A233" s="178">
        <v>757</v>
      </c>
      <c r="B233" s="90"/>
      <c r="C233" s="90"/>
      <c r="D233" s="52" t="s">
        <v>132</v>
      </c>
      <c r="E233" s="97">
        <v>270000</v>
      </c>
    </row>
    <row r="234" spans="1:5" ht="12.75">
      <c r="A234" s="105"/>
      <c r="B234" s="88">
        <v>75705</v>
      </c>
      <c r="C234" s="79"/>
      <c r="D234" s="43" t="s">
        <v>225</v>
      </c>
      <c r="E234" s="95">
        <v>270000</v>
      </c>
    </row>
    <row r="235" spans="1:5" ht="12.75">
      <c r="A235" s="105"/>
      <c r="B235" s="87"/>
      <c r="C235" s="79"/>
      <c r="D235" s="43" t="s">
        <v>95</v>
      </c>
      <c r="E235" s="95">
        <v>270000</v>
      </c>
    </row>
    <row r="236" spans="1:5" ht="25.5">
      <c r="A236" s="105"/>
      <c r="B236" s="87"/>
      <c r="C236" s="70">
        <v>8070</v>
      </c>
      <c r="D236" s="43" t="s">
        <v>301</v>
      </c>
      <c r="E236" s="95">
        <v>270000</v>
      </c>
    </row>
    <row r="237" spans="1:5" ht="12.75">
      <c r="A237" s="105"/>
      <c r="B237" s="177"/>
      <c r="C237" s="105"/>
      <c r="D237" s="175" t="s">
        <v>205</v>
      </c>
      <c r="E237" s="176"/>
    </row>
    <row r="238" spans="1:5" ht="12.75">
      <c r="A238" s="105"/>
      <c r="B238" s="105"/>
      <c r="C238" s="107"/>
      <c r="D238" s="43" t="s">
        <v>302</v>
      </c>
      <c r="E238" s="95">
        <v>270000</v>
      </c>
    </row>
    <row r="239" spans="1:5" ht="12.75">
      <c r="A239" s="178">
        <v>758</v>
      </c>
      <c r="B239" s="90"/>
      <c r="C239" s="90"/>
      <c r="D239" s="52" t="s">
        <v>52</v>
      </c>
      <c r="E239" s="97">
        <v>115000</v>
      </c>
    </row>
    <row r="240" spans="1:5" ht="12.75">
      <c r="A240" s="105"/>
      <c r="B240" s="88">
        <v>75818</v>
      </c>
      <c r="C240" s="79"/>
      <c r="D240" s="43" t="s">
        <v>133</v>
      </c>
      <c r="E240" s="95">
        <v>115000</v>
      </c>
    </row>
    <row r="241" spans="1:5" ht="12.75">
      <c r="A241" s="105"/>
      <c r="B241" s="87"/>
      <c r="C241" s="79"/>
      <c r="D241" s="43" t="s">
        <v>95</v>
      </c>
      <c r="E241" s="95">
        <v>115000</v>
      </c>
    </row>
    <row r="242" spans="1:5" ht="12.75">
      <c r="A242" s="105"/>
      <c r="B242" s="87"/>
      <c r="C242" s="70">
        <v>4810</v>
      </c>
      <c r="D242" s="43" t="s">
        <v>134</v>
      </c>
      <c r="E242" s="95">
        <v>115000</v>
      </c>
    </row>
    <row r="243" spans="1:5" ht="12.75">
      <c r="A243" s="105"/>
      <c r="B243" s="87"/>
      <c r="C243" s="105"/>
      <c r="D243" s="175" t="s">
        <v>205</v>
      </c>
      <c r="E243" s="176"/>
    </row>
    <row r="244" spans="1:5" ht="12.75">
      <c r="A244" s="105"/>
      <c r="B244" s="87"/>
      <c r="C244" s="179"/>
      <c r="D244" s="43" t="s">
        <v>334</v>
      </c>
      <c r="E244" s="95">
        <v>15000</v>
      </c>
    </row>
    <row r="245" spans="1:5" ht="12.75">
      <c r="A245" s="105"/>
      <c r="B245" s="177"/>
      <c r="C245" s="107"/>
      <c r="D245" s="43" t="s">
        <v>226</v>
      </c>
      <c r="E245" s="95">
        <v>100000</v>
      </c>
    </row>
    <row r="246" spans="1:5" ht="12.75">
      <c r="A246" s="178">
        <v>801</v>
      </c>
      <c r="B246" s="90"/>
      <c r="C246" s="90"/>
      <c r="D246" s="52" t="s">
        <v>57</v>
      </c>
      <c r="E246" s="97">
        <f>SUM(E247,E272,E295,E321,E351,E359,E365)</f>
        <v>12158697</v>
      </c>
    </row>
    <row r="247" spans="1:5" ht="12.75">
      <c r="A247" s="105"/>
      <c r="B247" s="88">
        <v>80101</v>
      </c>
      <c r="C247" s="79"/>
      <c r="D247" s="43" t="s">
        <v>58</v>
      </c>
      <c r="E247" s="95">
        <v>5340746</v>
      </c>
    </row>
    <row r="248" spans="1:5" ht="12.75">
      <c r="A248" s="105"/>
      <c r="B248" s="87"/>
      <c r="C248" s="79"/>
      <c r="D248" s="43" t="s">
        <v>95</v>
      </c>
      <c r="E248" s="95">
        <v>5340746</v>
      </c>
    </row>
    <row r="249" spans="1:5" ht="12.75">
      <c r="A249" s="105"/>
      <c r="B249" s="87"/>
      <c r="C249" s="73">
        <v>4360</v>
      </c>
      <c r="D249" s="43" t="s">
        <v>124</v>
      </c>
      <c r="E249" s="95">
        <v>1900</v>
      </c>
    </row>
    <row r="250" spans="1:5" ht="12.75">
      <c r="A250" s="105"/>
      <c r="B250" s="177"/>
      <c r="C250" s="73">
        <v>4370</v>
      </c>
      <c r="D250" s="43" t="s">
        <v>216</v>
      </c>
      <c r="E250" s="95">
        <v>8032</v>
      </c>
    </row>
    <row r="251" spans="1:5" ht="12.75">
      <c r="A251" s="105"/>
      <c r="B251" s="105"/>
      <c r="C251" s="73">
        <v>3020</v>
      </c>
      <c r="D251" s="43" t="s">
        <v>224</v>
      </c>
      <c r="E251" s="95">
        <v>97949</v>
      </c>
    </row>
    <row r="252" spans="1:5" ht="12.75">
      <c r="A252" s="105"/>
      <c r="B252" s="105"/>
      <c r="C252" s="73">
        <v>4010</v>
      </c>
      <c r="D252" s="43" t="s">
        <v>115</v>
      </c>
      <c r="E252" s="95">
        <v>3435531</v>
      </c>
    </row>
    <row r="253" spans="1:5" ht="12.75">
      <c r="A253" s="105"/>
      <c r="B253" s="105"/>
      <c r="C253" s="73">
        <v>4040</v>
      </c>
      <c r="D253" s="43" t="s">
        <v>120</v>
      </c>
      <c r="E253" s="95">
        <v>277118</v>
      </c>
    </row>
    <row r="254" spans="1:5" ht="12.75">
      <c r="A254" s="105"/>
      <c r="B254" s="105"/>
      <c r="C254" s="73">
        <v>4110</v>
      </c>
      <c r="D254" s="43" t="s">
        <v>116</v>
      </c>
      <c r="E254" s="95">
        <v>638343</v>
      </c>
    </row>
    <row r="255" spans="1:5" ht="12.75">
      <c r="A255" s="105"/>
      <c r="B255" s="105"/>
      <c r="C255" s="73">
        <v>4120</v>
      </c>
      <c r="D255" s="43" t="s">
        <v>117</v>
      </c>
      <c r="E255" s="95">
        <v>89368</v>
      </c>
    </row>
    <row r="256" spans="1:5" ht="12.75">
      <c r="A256" s="105"/>
      <c r="B256" s="105"/>
      <c r="C256" s="73">
        <v>4170</v>
      </c>
      <c r="D256" s="43" t="s">
        <v>122</v>
      </c>
      <c r="E256" s="95">
        <v>14124</v>
      </c>
    </row>
    <row r="257" spans="1:5" ht="12.75">
      <c r="A257" s="105"/>
      <c r="B257" s="105"/>
      <c r="C257" s="73">
        <v>4210</v>
      </c>
      <c r="D257" s="43" t="s">
        <v>100</v>
      </c>
      <c r="E257" s="95">
        <v>146813</v>
      </c>
    </row>
    <row r="258" spans="1:5" ht="12.75">
      <c r="A258" s="105"/>
      <c r="B258" s="105"/>
      <c r="C258" s="73">
        <v>4220</v>
      </c>
      <c r="D258" s="43" t="s">
        <v>135</v>
      </c>
      <c r="E258" s="95">
        <v>145462</v>
      </c>
    </row>
    <row r="259" spans="1:5" ht="12.75">
      <c r="A259" s="105"/>
      <c r="B259" s="105"/>
      <c r="C259" s="73">
        <v>4240</v>
      </c>
      <c r="D259" s="43" t="s">
        <v>136</v>
      </c>
      <c r="E259" s="95">
        <v>11686</v>
      </c>
    </row>
    <row r="260" spans="1:5" ht="12.75">
      <c r="A260" s="105"/>
      <c r="B260" s="105"/>
      <c r="C260" s="73">
        <v>4260</v>
      </c>
      <c r="D260" s="43" t="s">
        <v>106</v>
      </c>
      <c r="E260" s="95">
        <v>121148</v>
      </c>
    </row>
    <row r="261" spans="1:5" ht="12.75">
      <c r="A261" s="105"/>
      <c r="B261" s="105"/>
      <c r="C261" s="73">
        <v>4270</v>
      </c>
      <c r="D261" s="43" t="s">
        <v>105</v>
      </c>
      <c r="E261" s="95">
        <v>10480</v>
      </c>
    </row>
    <row r="262" spans="1:5" ht="12.75">
      <c r="A262" s="105"/>
      <c r="B262" s="105"/>
      <c r="C262" s="73">
        <v>4280</v>
      </c>
      <c r="D262" s="43" t="s">
        <v>123</v>
      </c>
      <c r="E262" s="95">
        <v>15921</v>
      </c>
    </row>
    <row r="263" spans="1:5" ht="12.75">
      <c r="A263" s="105"/>
      <c r="B263" s="105"/>
      <c r="C263" s="73">
        <v>4300</v>
      </c>
      <c r="D263" s="43" t="s">
        <v>97</v>
      </c>
      <c r="E263" s="95">
        <v>81734</v>
      </c>
    </row>
    <row r="264" spans="1:5" ht="12.75">
      <c r="A264" s="105"/>
      <c r="B264" s="105"/>
      <c r="C264" s="73">
        <v>4350</v>
      </c>
      <c r="D264" s="43" t="s">
        <v>217</v>
      </c>
      <c r="E264" s="95">
        <v>3019</v>
      </c>
    </row>
    <row r="265" spans="1:5" ht="12.75">
      <c r="A265" s="105"/>
      <c r="B265" s="105"/>
      <c r="C265" s="73">
        <v>4410</v>
      </c>
      <c r="D265" s="43" t="s">
        <v>107</v>
      </c>
      <c r="E265" s="95">
        <v>3125</v>
      </c>
    </row>
    <row r="266" spans="1:5" ht="12.75">
      <c r="A266" s="105"/>
      <c r="B266" s="105"/>
      <c r="C266" s="73">
        <v>4430</v>
      </c>
      <c r="D266" s="43" t="s">
        <v>108</v>
      </c>
      <c r="E266" s="95">
        <v>7096</v>
      </c>
    </row>
    <row r="267" spans="1:5" ht="12.75">
      <c r="A267" s="105"/>
      <c r="B267" s="105"/>
      <c r="C267" s="73">
        <v>4440</v>
      </c>
      <c r="D267" s="43" t="s">
        <v>126</v>
      </c>
      <c r="E267" s="95">
        <v>213835</v>
      </c>
    </row>
    <row r="268" spans="1:5" ht="12.75">
      <c r="A268" s="105"/>
      <c r="B268" s="105"/>
      <c r="C268" s="73">
        <v>4520</v>
      </c>
      <c r="D268" s="43" t="s">
        <v>109</v>
      </c>
      <c r="E268" s="95">
        <v>10568</v>
      </c>
    </row>
    <row r="269" spans="1:5" ht="12.75">
      <c r="A269" s="105"/>
      <c r="B269" s="105"/>
      <c r="C269" s="73">
        <v>4700</v>
      </c>
      <c r="D269" s="43" t="s">
        <v>249</v>
      </c>
      <c r="E269" s="95">
        <v>2000</v>
      </c>
    </row>
    <row r="270" spans="1:5" ht="25.5">
      <c r="A270" s="105"/>
      <c r="B270" s="105"/>
      <c r="C270" s="70">
        <v>4740</v>
      </c>
      <c r="D270" s="43" t="s">
        <v>251</v>
      </c>
      <c r="E270" s="95">
        <v>3294</v>
      </c>
    </row>
    <row r="271" spans="1:5" ht="12.75">
      <c r="A271" s="105"/>
      <c r="B271" s="105"/>
      <c r="C271" s="73">
        <v>4750</v>
      </c>
      <c r="D271" s="43" t="s">
        <v>250</v>
      </c>
      <c r="E271" s="95">
        <v>2200</v>
      </c>
    </row>
    <row r="272" spans="1:5" ht="12.75">
      <c r="A272" s="105"/>
      <c r="B272" s="88">
        <v>80103</v>
      </c>
      <c r="C272" s="79"/>
      <c r="D272" s="43" t="s">
        <v>303</v>
      </c>
      <c r="E272" s="95">
        <v>216012</v>
      </c>
    </row>
    <row r="273" spans="1:5" ht="12.75">
      <c r="A273" s="105"/>
      <c r="B273" s="87"/>
      <c r="C273" s="79"/>
      <c r="D273" s="43" t="s">
        <v>95</v>
      </c>
      <c r="E273" s="95">
        <v>216012</v>
      </c>
    </row>
    <row r="274" spans="1:5" ht="12.75">
      <c r="A274" s="105"/>
      <c r="B274" s="87"/>
      <c r="C274" s="73">
        <v>4370</v>
      </c>
      <c r="D274" s="43" t="s">
        <v>216</v>
      </c>
      <c r="E274" s="95">
        <v>468</v>
      </c>
    </row>
    <row r="275" spans="1:5" ht="12.75">
      <c r="A275" s="105"/>
      <c r="B275" s="87"/>
      <c r="C275" s="73">
        <v>3020</v>
      </c>
      <c r="D275" s="43" t="s">
        <v>224</v>
      </c>
      <c r="E275" s="95">
        <v>9612</v>
      </c>
    </row>
    <row r="276" spans="1:5" ht="12.75">
      <c r="A276" s="105"/>
      <c r="B276" s="177"/>
      <c r="C276" s="73">
        <v>4010</v>
      </c>
      <c r="D276" s="43" t="s">
        <v>115</v>
      </c>
      <c r="E276" s="95">
        <v>126282</v>
      </c>
    </row>
    <row r="277" spans="1:5" ht="12.75">
      <c r="A277" s="105"/>
      <c r="B277" s="105"/>
      <c r="C277" s="73">
        <v>4040</v>
      </c>
      <c r="D277" s="43" t="s">
        <v>120</v>
      </c>
      <c r="E277" s="95">
        <v>9847</v>
      </c>
    </row>
    <row r="278" spans="1:5" ht="12.75">
      <c r="A278" s="105"/>
      <c r="B278" s="105"/>
      <c r="C278" s="73">
        <v>4110</v>
      </c>
      <c r="D278" s="43" t="s">
        <v>116</v>
      </c>
      <c r="E278" s="95">
        <v>21998</v>
      </c>
    </row>
    <row r="279" spans="1:5" ht="12.75">
      <c r="A279" s="105"/>
      <c r="B279" s="105"/>
      <c r="C279" s="73">
        <v>4120</v>
      </c>
      <c r="D279" s="43" t="s">
        <v>117</v>
      </c>
      <c r="E279" s="95">
        <v>3079</v>
      </c>
    </row>
    <row r="280" spans="1:5" ht="12.75">
      <c r="A280" s="105"/>
      <c r="B280" s="105"/>
      <c r="C280" s="73">
        <v>4170</v>
      </c>
      <c r="D280" s="43" t="s">
        <v>122</v>
      </c>
      <c r="E280" s="95">
        <v>230</v>
      </c>
    </row>
    <row r="281" spans="1:5" ht="12.75">
      <c r="A281" s="105"/>
      <c r="B281" s="105"/>
      <c r="C281" s="73">
        <v>4210</v>
      </c>
      <c r="D281" s="43" t="s">
        <v>100</v>
      </c>
      <c r="E281" s="95">
        <v>12077</v>
      </c>
    </row>
    <row r="282" spans="1:5" ht="12.75">
      <c r="A282" s="105"/>
      <c r="B282" s="105"/>
      <c r="C282" s="73">
        <v>4220</v>
      </c>
      <c r="D282" s="43" t="s">
        <v>135</v>
      </c>
      <c r="E282" s="95">
        <v>6713</v>
      </c>
    </row>
    <row r="283" spans="1:5" ht="12.75">
      <c r="A283" s="105"/>
      <c r="B283" s="105"/>
      <c r="C283" s="73">
        <v>4240</v>
      </c>
      <c r="D283" s="43" t="s">
        <v>136</v>
      </c>
      <c r="E283" s="95">
        <v>940</v>
      </c>
    </row>
    <row r="284" spans="1:5" ht="12.75">
      <c r="A284" s="105"/>
      <c r="B284" s="105"/>
      <c r="C284" s="73">
        <v>4260</v>
      </c>
      <c r="D284" s="43" t="s">
        <v>106</v>
      </c>
      <c r="E284" s="95">
        <v>4810</v>
      </c>
    </row>
    <row r="285" spans="1:5" ht="12.75">
      <c r="A285" s="105"/>
      <c r="B285" s="105"/>
      <c r="C285" s="73">
        <v>4270</v>
      </c>
      <c r="D285" s="43" t="s">
        <v>105</v>
      </c>
      <c r="E285" s="95">
        <v>520</v>
      </c>
    </row>
    <row r="286" spans="1:5" ht="12.75">
      <c r="A286" s="105"/>
      <c r="B286" s="105"/>
      <c r="C286" s="73">
        <v>4280</v>
      </c>
      <c r="D286" s="43" t="s">
        <v>123</v>
      </c>
      <c r="E286" s="95">
        <v>520</v>
      </c>
    </row>
    <row r="287" spans="1:5" ht="12.75">
      <c r="A287" s="105"/>
      <c r="B287" s="105"/>
      <c r="C287" s="73">
        <v>4300</v>
      </c>
      <c r="D287" s="43" t="s">
        <v>97</v>
      </c>
      <c r="E287" s="95">
        <v>2886</v>
      </c>
    </row>
    <row r="288" spans="1:5" ht="12.75">
      <c r="A288" s="105"/>
      <c r="B288" s="105"/>
      <c r="C288" s="73">
        <v>4350</v>
      </c>
      <c r="D288" s="43" t="s">
        <v>217</v>
      </c>
      <c r="E288" s="95">
        <v>156</v>
      </c>
    </row>
    <row r="289" spans="1:5" ht="12.75">
      <c r="A289" s="105"/>
      <c r="B289" s="105"/>
      <c r="C289" s="73">
        <v>4410</v>
      </c>
      <c r="D289" s="43" t="s">
        <v>107</v>
      </c>
      <c r="E289" s="95">
        <v>286</v>
      </c>
    </row>
    <row r="290" spans="1:5" ht="12.75">
      <c r="A290" s="105"/>
      <c r="B290" s="105"/>
      <c r="C290" s="73">
        <v>4430</v>
      </c>
      <c r="D290" s="43" t="s">
        <v>108</v>
      </c>
      <c r="E290" s="95">
        <v>455</v>
      </c>
    </row>
    <row r="291" spans="1:5" ht="12.75">
      <c r="A291" s="105"/>
      <c r="B291" s="105"/>
      <c r="C291" s="73">
        <v>4440</v>
      </c>
      <c r="D291" s="43" t="s">
        <v>126</v>
      </c>
      <c r="E291" s="95">
        <v>14015</v>
      </c>
    </row>
    <row r="292" spans="1:5" ht="12.75">
      <c r="A292" s="105"/>
      <c r="B292" s="105"/>
      <c r="C292" s="73">
        <v>4520</v>
      </c>
      <c r="D292" s="43" t="s">
        <v>109</v>
      </c>
      <c r="E292" s="95">
        <v>832</v>
      </c>
    </row>
    <row r="293" spans="1:5" ht="12.75">
      <c r="A293" s="105"/>
      <c r="B293" s="105"/>
      <c r="C293" s="73">
        <v>4700</v>
      </c>
      <c r="D293" s="43" t="s">
        <v>249</v>
      </c>
      <c r="E293" s="95">
        <v>130</v>
      </c>
    </row>
    <row r="294" spans="1:5" ht="25.5">
      <c r="A294" s="105"/>
      <c r="B294" s="105"/>
      <c r="C294" s="70">
        <v>4740</v>
      </c>
      <c r="D294" s="43" t="s">
        <v>251</v>
      </c>
      <c r="E294" s="95">
        <v>156</v>
      </c>
    </row>
    <row r="295" spans="1:5" ht="12.75">
      <c r="A295" s="105"/>
      <c r="B295" s="88">
        <v>80104</v>
      </c>
      <c r="C295" s="79"/>
      <c r="D295" s="43" t="s">
        <v>211</v>
      </c>
      <c r="E295" s="95">
        <f>SUM(E317,E296)</f>
        <v>2524286</v>
      </c>
    </row>
    <row r="296" spans="1:5" ht="12.75">
      <c r="A296" s="105"/>
      <c r="B296" s="87"/>
      <c r="C296" s="79"/>
      <c r="D296" s="43" t="s">
        <v>95</v>
      </c>
      <c r="E296" s="95">
        <v>2444286</v>
      </c>
    </row>
    <row r="297" spans="1:5" ht="12.75">
      <c r="A297" s="105"/>
      <c r="B297" s="87"/>
      <c r="C297" s="73">
        <v>4370</v>
      </c>
      <c r="D297" s="43" t="s">
        <v>216</v>
      </c>
      <c r="E297" s="95">
        <v>6240</v>
      </c>
    </row>
    <row r="298" spans="1:5" ht="12.75">
      <c r="A298" s="105"/>
      <c r="B298" s="177"/>
      <c r="C298" s="73">
        <v>3020</v>
      </c>
      <c r="D298" s="43" t="s">
        <v>224</v>
      </c>
      <c r="E298" s="95">
        <v>56940</v>
      </c>
    </row>
    <row r="299" spans="1:5" ht="12.75">
      <c r="A299" s="105"/>
      <c r="B299" s="105"/>
      <c r="C299" s="73">
        <v>4010</v>
      </c>
      <c r="D299" s="43" t="s">
        <v>115</v>
      </c>
      <c r="E299" s="95">
        <v>1489139</v>
      </c>
    </row>
    <row r="300" spans="1:5" ht="12.75">
      <c r="A300" s="105"/>
      <c r="B300" s="105"/>
      <c r="C300" s="73">
        <v>4040</v>
      </c>
      <c r="D300" s="43" t="s">
        <v>120</v>
      </c>
      <c r="E300" s="95">
        <v>120202</v>
      </c>
    </row>
    <row r="301" spans="1:5" ht="12.75">
      <c r="A301" s="105"/>
      <c r="B301" s="105"/>
      <c r="C301" s="73">
        <v>4110</v>
      </c>
      <c r="D301" s="43" t="s">
        <v>116</v>
      </c>
      <c r="E301" s="95">
        <v>276735</v>
      </c>
    </row>
    <row r="302" spans="1:5" ht="12.75">
      <c r="A302" s="105"/>
      <c r="B302" s="105"/>
      <c r="C302" s="73">
        <v>4120</v>
      </c>
      <c r="D302" s="43" t="s">
        <v>117</v>
      </c>
      <c r="E302" s="95">
        <v>38742</v>
      </c>
    </row>
    <row r="303" spans="1:5" ht="12.75">
      <c r="A303" s="105"/>
      <c r="B303" s="105"/>
      <c r="C303" s="73">
        <v>4170</v>
      </c>
      <c r="D303" s="43" t="s">
        <v>122</v>
      </c>
      <c r="E303" s="95">
        <v>2500</v>
      </c>
    </row>
    <row r="304" spans="1:5" ht="12.75">
      <c r="A304" s="105"/>
      <c r="B304" s="105"/>
      <c r="C304" s="73">
        <v>4210</v>
      </c>
      <c r="D304" s="43" t="s">
        <v>100</v>
      </c>
      <c r="E304" s="95">
        <v>119000</v>
      </c>
    </row>
    <row r="305" spans="1:5" ht="12.75">
      <c r="A305" s="105"/>
      <c r="B305" s="105"/>
      <c r="C305" s="73">
        <v>4220</v>
      </c>
      <c r="D305" s="43" t="s">
        <v>135</v>
      </c>
      <c r="E305" s="95">
        <v>131200</v>
      </c>
    </row>
    <row r="306" spans="1:5" ht="12.75">
      <c r="A306" s="105"/>
      <c r="B306" s="105"/>
      <c r="C306" s="73">
        <v>4240</v>
      </c>
      <c r="D306" s="43" t="s">
        <v>136</v>
      </c>
      <c r="E306" s="95">
        <v>5900</v>
      </c>
    </row>
    <row r="307" spans="1:5" ht="12.75">
      <c r="A307" s="105"/>
      <c r="B307" s="105"/>
      <c r="C307" s="73">
        <v>4260</v>
      </c>
      <c r="D307" s="43" t="s">
        <v>106</v>
      </c>
      <c r="E307" s="95">
        <v>38400</v>
      </c>
    </row>
    <row r="308" spans="1:5" ht="12.75">
      <c r="A308" s="105"/>
      <c r="B308" s="105"/>
      <c r="C308" s="73">
        <v>4270</v>
      </c>
      <c r="D308" s="43" t="s">
        <v>105</v>
      </c>
      <c r="E308" s="95">
        <v>4000</v>
      </c>
    </row>
    <row r="309" spans="1:5" ht="12.75">
      <c r="A309" s="105"/>
      <c r="B309" s="105"/>
      <c r="C309" s="73">
        <v>4280</v>
      </c>
      <c r="D309" s="43" t="s">
        <v>123</v>
      </c>
      <c r="E309" s="95">
        <v>8800</v>
      </c>
    </row>
    <row r="310" spans="1:5" ht="12.75">
      <c r="A310" s="105"/>
      <c r="B310" s="105"/>
      <c r="C310" s="73">
        <v>4300</v>
      </c>
      <c r="D310" s="43" t="s">
        <v>97</v>
      </c>
      <c r="E310" s="95">
        <v>20550</v>
      </c>
    </row>
    <row r="311" spans="1:5" ht="12.75">
      <c r="A311" s="105"/>
      <c r="B311" s="105"/>
      <c r="C311" s="73">
        <v>4350</v>
      </c>
      <c r="D311" s="43" t="s">
        <v>217</v>
      </c>
      <c r="E311" s="95">
        <v>2390</v>
      </c>
    </row>
    <row r="312" spans="1:5" ht="12.75">
      <c r="A312" s="105"/>
      <c r="B312" s="105"/>
      <c r="C312" s="73">
        <v>4410</v>
      </c>
      <c r="D312" s="43" t="s">
        <v>107</v>
      </c>
      <c r="E312" s="95">
        <v>4800</v>
      </c>
    </row>
    <row r="313" spans="1:5" ht="12.75">
      <c r="A313" s="105"/>
      <c r="B313" s="105"/>
      <c r="C313" s="73">
        <v>4430</v>
      </c>
      <c r="D313" s="43" t="s">
        <v>108</v>
      </c>
      <c r="E313" s="95">
        <v>3290</v>
      </c>
    </row>
    <row r="314" spans="1:5" ht="12.75">
      <c r="A314" s="105"/>
      <c r="B314" s="105"/>
      <c r="C314" s="73">
        <v>4440</v>
      </c>
      <c r="D314" s="43" t="s">
        <v>126</v>
      </c>
      <c r="E314" s="95">
        <v>113358</v>
      </c>
    </row>
    <row r="315" spans="1:5" ht="25.5">
      <c r="A315" s="105"/>
      <c r="B315" s="105"/>
      <c r="C315" s="70">
        <v>4740</v>
      </c>
      <c r="D315" s="43" t="s">
        <v>251</v>
      </c>
      <c r="E315" s="95">
        <v>1400</v>
      </c>
    </row>
    <row r="316" spans="1:5" ht="12.75">
      <c r="A316" s="105"/>
      <c r="B316" s="105"/>
      <c r="C316" s="73">
        <v>4750</v>
      </c>
      <c r="D316" s="43" t="s">
        <v>250</v>
      </c>
      <c r="E316" s="95">
        <v>700</v>
      </c>
    </row>
    <row r="317" spans="1:5" ht="12.75">
      <c r="A317" s="105"/>
      <c r="B317" s="105"/>
      <c r="C317" s="181"/>
      <c r="D317" s="43" t="s">
        <v>335</v>
      </c>
      <c r="E317" s="95">
        <v>80000</v>
      </c>
    </row>
    <row r="318" spans="1:5" ht="12.75">
      <c r="A318" s="105"/>
      <c r="B318" s="105"/>
      <c r="C318" s="70">
        <v>6050</v>
      </c>
      <c r="D318" s="43" t="s">
        <v>104</v>
      </c>
      <c r="E318" s="95">
        <v>80000</v>
      </c>
    </row>
    <row r="319" spans="1:5" ht="12.75">
      <c r="A319" s="105"/>
      <c r="B319" s="105"/>
      <c r="C319" s="105"/>
      <c r="D319" s="175" t="s">
        <v>205</v>
      </c>
      <c r="E319" s="176"/>
    </row>
    <row r="320" spans="1:5" ht="12.75">
      <c r="A320" s="105"/>
      <c r="B320" s="105"/>
      <c r="C320" s="105"/>
      <c r="D320" s="43" t="s">
        <v>333</v>
      </c>
      <c r="E320" s="95">
        <v>80000</v>
      </c>
    </row>
    <row r="321" spans="1:5" ht="12.75">
      <c r="A321" s="105"/>
      <c r="B321" s="88">
        <v>80110</v>
      </c>
      <c r="C321" s="79"/>
      <c r="D321" s="43" t="s">
        <v>59</v>
      </c>
      <c r="E321" s="95">
        <f>SUM(E322,E347)</f>
        <v>3475071</v>
      </c>
    </row>
    <row r="322" spans="1:5" ht="12.75">
      <c r="A322" s="105"/>
      <c r="B322" s="87"/>
      <c r="C322" s="79"/>
      <c r="D322" s="43" t="s">
        <v>95</v>
      </c>
      <c r="E322" s="95">
        <f>SUM(E323,E324,E327:E346)</f>
        <v>3452071</v>
      </c>
    </row>
    <row r="323" spans="1:5" ht="12.75">
      <c r="A323" s="105"/>
      <c r="B323" s="87"/>
      <c r="C323" s="73">
        <v>4370</v>
      </c>
      <c r="D323" s="43" t="s">
        <v>216</v>
      </c>
      <c r="E323" s="95">
        <v>2300</v>
      </c>
    </row>
    <row r="324" spans="1:5" ht="12.75">
      <c r="A324" s="105"/>
      <c r="B324" s="177"/>
      <c r="C324" s="70">
        <v>2540</v>
      </c>
      <c r="D324" s="43" t="s">
        <v>137</v>
      </c>
      <c r="E324" s="95">
        <v>540000</v>
      </c>
    </row>
    <row r="325" spans="1:5" ht="12.75">
      <c r="A325" s="105"/>
      <c r="B325" s="105"/>
      <c r="C325" s="105"/>
      <c r="D325" s="175" t="s">
        <v>205</v>
      </c>
      <c r="E325" s="176"/>
    </row>
    <row r="326" spans="1:5" ht="12.75">
      <c r="A326" s="105"/>
      <c r="B326" s="105"/>
      <c r="C326" s="107"/>
      <c r="D326" s="43" t="s">
        <v>258</v>
      </c>
      <c r="E326" s="95">
        <v>540000</v>
      </c>
    </row>
    <row r="327" spans="1:5" ht="12.75">
      <c r="A327" s="105"/>
      <c r="B327" s="105"/>
      <c r="C327" s="73">
        <v>3020</v>
      </c>
      <c r="D327" s="43" t="s">
        <v>224</v>
      </c>
      <c r="E327" s="95">
        <v>9240</v>
      </c>
    </row>
    <row r="328" spans="1:5" ht="12.75">
      <c r="A328" s="105"/>
      <c r="B328" s="105"/>
      <c r="C328" s="73">
        <v>4010</v>
      </c>
      <c r="D328" s="43" t="s">
        <v>115</v>
      </c>
      <c r="E328" s="95">
        <v>1956364</v>
      </c>
    </row>
    <row r="329" spans="1:5" ht="12.75">
      <c r="A329" s="105"/>
      <c r="B329" s="105"/>
      <c r="C329" s="73">
        <v>4040</v>
      </c>
      <c r="D329" s="43" t="s">
        <v>120</v>
      </c>
      <c r="E329" s="95">
        <v>158220</v>
      </c>
    </row>
    <row r="330" spans="1:5" ht="12.75">
      <c r="A330" s="105"/>
      <c r="B330" s="105"/>
      <c r="C330" s="73">
        <v>4110</v>
      </c>
      <c r="D330" s="43" t="s">
        <v>116</v>
      </c>
      <c r="E330" s="95">
        <v>365124</v>
      </c>
    </row>
    <row r="331" spans="1:5" ht="12.75">
      <c r="A331" s="105"/>
      <c r="B331" s="105"/>
      <c r="C331" s="73">
        <v>4120</v>
      </c>
      <c r="D331" s="43" t="s">
        <v>117</v>
      </c>
      <c r="E331" s="95">
        <v>56595</v>
      </c>
    </row>
    <row r="332" spans="1:5" ht="12.75">
      <c r="A332" s="105"/>
      <c r="B332" s="105"/>
      <c r="C332" s="73">
        <v>4170</v>
      </c>
      <c r="D332" s="43" t="s">
        <v>122</v>
      </c>
      <c r="E332" s="95">
        <v>20150</v>
      </c>
    </row>
    <row r="333" spans="1:5" ht="12.75">
      <c r="A333" s="105"/>
      <c r="B333" s="105"/>
      <c r="C333" s="73">
        <v>4210</v>
      </c>
      <c r="D333" s="43" t="s">
        <v>100</v>
      </c>
      <c r="E333" s="95">
        <v>103700</v>
      </c>
    </row>
    <row r="334" spans="1:5" ht="12.75">
      <c r="A334" s="105"/>
      <c r="B334" s="105"/>
      <c r="C334" s="73">
        <v>4220</v>
      </c>
      <c r="D334" s="43" t="s">
        <v>135</v>
      </c>
      <c r="E334" s="95">
        <v>18300</v>
      </c>
    </row>
    <row r="335" spans="1:5" ht="12.75">
      <c r="A335" s="105"/>
      <c r="B335" s="105"/>
      <c r="C335" s="73">
        <v>4240</v>
      </c>
      <c r="D335" s="43" t="s">
        <v>136</v>
      </c>
      <c r="E335" s="95">
        <v>5841</v>
      </c>
    </row>
    <row r="336" spans="1:5" ht="12.75">
      <c r="A336" s="105"/>
      <c r="B336" s="105"/>
      <c r="C336" s="73">
        <v>4260</v>
      </c>
      <c r="D336" s="43" t="s">
        <v>106</v>
      </c>
      <c r="E336" s="95">
        <v>30510</v>
      </c>
    </row>
    <row r="337" spans="1:5" ht="12.75">
      <c r="A337" s="105"/>
      <c r="B337" s="105"/>
      <c r="C337" s="73">
        <v>4270</v>
      </c>
      <c r="D337" s="43" t="s">
        <v>105</v>
      </c>
      <c r="E337" s="95">
        <v>5000</v>
      </c>
    </row>
    <row r="338" spans="1:5" ht="12.75">
      <c r="A338" s="105"/>
      <c r="B338" s="105"/>
      <c r="C338" s="73">
        <v>4280</v>
      </c>
      <c r="D338" s="43" t="s">
        <v>123</v>
      </c>
      <c r="E338" s="95">
        <v>4800</v>
      </c>
    </row>
    <row r="339" spans="1:5" ht="12.75">
      <c r="A339" s="105"/>
      <c r="B339" s="105"/>
      <c r="C339" s="73">
        <v>4300</v>
      </c>
      <c r="D339" s="43" t="s">
        <v>97</v>
      </c>
      <c r="E339" s="95">
        <v>32568</v>
      </c>
    </row>
    <row r="340" spans="1:5" ht="12.75">
      <c r="A340" s="105"/>
      <c r="B340" s="105"/>
      <c r="C340" s="73">
        <v>4350</v>
      </c>
      <c r="D340" s="43" t="s">
        <v>217</v>
      </c>
      <c r="E340" s="95">
        <v>1545</v>
      </c>
    </row>
    <row r="341" spans="1:5" ht="12.75">
      <c r="A341" s="105"/>
      <c r="B341" s="105"/>
      <c r="C341" s="73">
        <v>4410</v>
      </c>
      <c r="D341" s="43" t="s">
        <v>107</v>
      </c>
      <c r="E341" s="95">
        <v>4253</v>
      </c>
    </row>
    <row r="342" spans="1:5" ht="12.75">
      <c r="A342" s="105"/>
      <c r="B342" s="105"/>
      <c r="C342" s="73">
        <v>4430</v>
      </c>
      <c r="D342" s="43" t="s">
        <v>108</v>
      </c>
      <c r="E342" s="95">
        <v>1000</v>
      </c>
    </row>
    <row r="343" spans="1:5" ht="12.75">
      <c r="A343" s="105"/>
      <c r="B343" s="105"/>
      <c r="C343" s="73">
        <v>4440</v>
      </c>
      <c r="D343" s="43" t="s">
        <v>126</v>
      </c>
      <c r="E343" s="95">
        <v>133356</v>
      </c>
    </row>
    <row r="344" spans="1:5" ht="12.75">
      <c r="A344" s="105"/>
      <c r="B344" s="105"/>
      <c r="C344" s="73">
        <v>4700</v>
      </c>
      <c r="D344" s="43" t="s">
        <v>249</v>
      </c>
      <c r="E344" s="95">
        <v>500</v>
      </c>
    </row>
    <row r="345" spans="1:5" ht="25.5">
      <c r="A345" s="105"/>
      <c r="B345" s="105"/>
      <c r="C345" s="70">
        <v>4740</v>
      </c>
      <c r="D345" s="43" t="s">
        <v>251</v>
      </c>
      <c r="E345" s="95">
        <v>1705</v>
      </c>
    </row>
    <row r="346" spans="1:5" ht="12.75">
      <c r="A346" s="105"/>
      <c r="B346" s="105"/>
      <c r="C346" s="73">
        <v>4750</v>
      </c>
      <c r="D346" s="43" t="s">
        <v>250</v>
      </c>
      <c r="E346" s="95">
        <v>1000</v>
      </c>
    </row>
    <row r="347" spans="1:5" ht="12.75">
      <c r="A347" s="105"/>
      <c r="B347" s="87"/>
      <c r="C347" s="181"/>
      <c r="D347" s="43" t="s">
        <v>335</v>
      </c>
      <c r="E347" s="95">
        <v>23000</v>
      </c>
    </row>
    <row r="348" spans="1:5" ht="12.75">
      <c r="A348" s="105"/>
      <c r="B348" s="87"/>
      <c r="C348" s="70">
        <v>6050</v>
      </c>
      <c r="D348" s="43" t="s">
        <v>104</v>
      </c>
      <c r="E348" s="95">
        <v>23000</v>
      </c>
    </row>
    <row r="349" spans="1:5" ht="12.75">
      <c r="A349" s="105"/>
      <c r="B349" s="87"/>
      <c r="C349" s="105"/>
      <c r="D349" s="175" t="s">
        <v>205</v>
      </c>
      <c r="E349" s="95"/>
    </row>
    <row r="350" spans="1:5" ht="12.75">
      <c r="A350" s="105"/>
      <c r="B350" s="87"/>
      <c r="C350" s="105"/>
      <c r="D350" s="43" t="s">
        <v>343</v>
      </c>
      <c r="E350" s="95">
        <v>23000</v>
      </c>
    </row>
    <row r="351" spans="1:5" ht="12.75">
      <c r="A351" s="105"/>
      <c r="B351" s="88">
        <v>80113</v>
      </c>
      <c r="C351" s="79"/>
      <c r="D351" s="43" t="s">
        <v>138</v>
      </c>
      <c r="E351" s="95">
        <v>338100</v>
      </c>
    </row>
    <row r="352" spans="1:5" ht="12.75">
      <c r="A352" s="105"/>
      <c r="B352" s="87"/>
      <c r="C352" s="79"/>
      <c r="D352" s="43" t="s">
        <v>95</v>
      </c>
      <c r="E352" s="95">
        <v>338100</v>
      </c>
    </row>
    <row r="353" spans="1:5" ht="12.75">
      <c r="A353" s="105"/>
      <c r="B353" s="87"/>
      <c r="C353" s="70">
        <v>4300</v>
      </c>
      <c r="D353" s="43" t="s">
        <v>97</v>
      </c>
      <c r="E353" s="95">
        <v>333100</v>
      </c>
    </row>
    <row r="354" spans="1:5" ht="12.75">
      <c r="A354" s="105"/>
      <c r="B354" s="87"/>
      <c r="C354" s="105"/>
      <c r="D354" s="175" t="s">
        <v>205</v>
      </c>
      <c r="E354" s="176"/>
    </row>
    <row r="355" spans="1:5" ht="12.75">
      <c r="A355" s="105"/>
      <c r="B355" s="87"/>
      <c r="C355" s="107"/>
      <c r="D355" s="43" t="s">
        <v>304</v>
      </c>
      <c r="E355" s="95">
        <v>333100</v>
      </c>
    </row>
    <row r="356" spans="1:5" ht="12.75">
      <c r="A356" s="105"/>
      <c r="B356" s="177"/>
      <c r="C356" s="70">
        <v>4430</v>
      </c>
      <c r="D356" s="43" t="s">
        <v>108</v>
      </c>
      <c r="E356" s="95">
        <v>5000</v>
      </c>
    </row>
    <row r="357" spans="1:5" ht="12.75">
      <c r="A357" s="105"/>
      <c r="B357" s="105"/>
      <c r="C357" s="105"/>
      <c r="D357" s="175" t="s">
        <v>205</v>
      </c>
      <c r="E357" s="176"/>
    </row>
    <row r="358" spans="1:5" ht="12.75">
      <c r="A358" s="105"/>
      <c r="B358" s="105"/>
      <c r="C358" s="107"/>
      <c r="D358" s="43" t="s">
        <v>305</v>
      </c>
      <c r="E358" s="95">
        <v>5000</v>
      </c>
    </row>
    <row r="359" spans="1:5" ht="12.75">
      <c r="A359" s="105"/>
      <c r="B359" s="88">
        <v>80146</v>
      </c>
      <c r="C359" s="79"/>
      <c r="D359" s="43" t="s">
        <v>139</v>
      </c>
      <c r="E359" s="95">
        <v>66214</v>
      </c>
    </row>
    <row r="360" spans="1:5" ht="12.75">
      <c r="A360" s="105"/>
      <c r="B360" s="87"/>
      <c r="C360" s="79"/>
      <c r="D360" s="43" t="s">
        <v>95</v>
      </c>
      <c r="E360" s="95">
        <v>66214</v>
      </c>
    </row>
    <row r="361" spans="1:5" ht="12.75">
      <c r="A361" s="105"/>
      <c r="B361" s="87"/>
      <c r="C361" s="73">
        <v>4210</v>
      </c>
      <c r="D361" s="43" t="s">
        <v>100</v>
      </c>
      <c r="E361" s="95">
        <v>27074</v>
      </c>
    </row>
    <row r="362" spans="1:5" ht="12.75">
      <c r="A362" s="105"/>
      <c r="B362" s="87"/>
      <c r="C362" s="73">
        <v>4300</v>
      </c>
      <c r="D362" s="43" t="s">
        <v>97</v>
      </c>
      <c r="E362" s="95">
        <v>16763</v>
      </c>
    </row>
    <row r="363" spans="1:5" ht="12.75">
      <c r="A363" s="105"/>
      <c r="B363" s="87"/>
      <c r="C363" s="73">
        <v>4410</v>
      </c>
      <c r="D363" s="43" t="s">
        <v>107</v>
      </c>
      <c r="E363" s="95">
        <v>7245</v>
      </c>
    </row>
    <row r="364" spans="1:5" ht="12.75">
      <c r="A364" s="105"/>
      <c r="B364" s="177"/>
      <c r="C364" s="73">
        <v>4700</v>
      </c>
      <c r="D364" s="43" t="s">
        <v>249</v>
      </c>
      <c r="E364" s="95">
        <v>15132</v>
      </c>
    </row>
    <row r="365" spans="1:5" ht="12.75">
      <c r="A365" s="105"/>
      <c r="B365" s="88">
        <v>80195</v>
      </c>
      <c r="C365" s="79"/>
      <c r="D365" s="43" t="s">
        <v>37</v>
      </c>
      <c r="E365" s="95">
        <v>198268</v>
      </c>
    </row>
    <row r="366" spans="1:5" ht="12.75">
      <c r="A366" s="105"/>
      <c r="B366" s="87"/>
      <c r="C366" s="79"/>
      <c r="D366" s="43" t="s">
        <v>95</v>
      </c>
      <c r="E366" s="95">
        <v>198268</v>
      </c>
    </row>
    <row r="367" spans="1:5" ht="38.25">
      <c r="A367" s="105"/>
      <c r="B367" s="87"/>
      <c r="C367" s="181">
        <v>2900</v>
      </c>
      <c r="D367" s="43" t="s">
        <v>142</v>
      </c>
      <c r="E367" s="95">
        <v>19272</v>
      </c>
    </row>
    <row r="368" spans="1:5" ht="12.75">
      <c r="A368" s="105"/>
      <c r="B368" s="177"/>
      <c r="C368" s="87"/>
      <c r="D368" s="175" t="s">
        <v>205</v>
      </c>
      <c r="E368" s="176"/>
    </row>
    <row r="369" spans="1:5" ht="25.5">
      <c r="A369" s="105"/>
      <c r="B369" s="105"/>
      <c r="C369" s="89"/>
      <c r="D369" s="43" t="s">
        <v>306</v>
      </c>
      <c r="E369" s="95">
        <v>19272</v>
      </c>
    </row>
    <row r="370" spans="1:5" ht="12.75">
      <c r="A370" s="105"/>
      <c r="B370" s="105"/>
      <c r="C370" s="70">
        <v>4170</v>
      </c>
      <c r="D370" s="43" t="s">
        <v>122</v>
      </c>
      <c r="E370" s="95">
        <v>2000</v>
      </c>
    </row>
    <row r="371" spans="1:5" ht="12.75">
      <c r="A371" s="105"/>
      <c r="B371" s="105"/>
      <c r="C371" s="105"/>
      <c r="D371" s="175" t="s">
        <v>205</v>
      </c>
      <c r="E371" s="176"/>
    </row>
    <row r="372" spans="1:5" ht="12.75">
      <c r="A372" s="105"/>
      <c r="B372" s="105"/>
      <c r="C372" s="107"/>
      <c r="D372" s="43" t="s">
        <v>307</v>
      </c>
      <c r="E372" s="95">
        <v>2000</v>
      </c>
    </row>
    <row r="373" spans="1:5" ht="12.75">
      <c r="A373" s="105"/>
      <c r="B373" s="105"/>
      <c r="C373" s="70">
        <v>4210</v>
      </c>
      <c r="D373" s="43" t="s">
        <v>100</v>
      </c>
      <c r="E373" s="95">
        <v>12500</v>
      </c>
    </row>
    <row r="374" spans="1:5" ht="12.75">
      <c r="A374" s="105"/>
      <c r="B374" s="105"/>
      <c r="C374" s="105"/>
      <c r="D374" s="175" t="s">
        <v>205</v>
      </c>
      <c r="E374" s="176"/>
    </row>
    <row r="375" spans="1:5" ht="12.75">
      <c r="A375" s="105"/>
      <c r="B375" s="105"/>
      <c r="C375" s="105"/>
      <c r="D375" s="43" t="s">
        <v>227</v>
      </c>
      <c r="E375" s="95">
        <v>7500</v>
      </c>
    </row>
    <row r="376" spans="1:5" ht="12.75">
      <c r="A376" s="105"/>
      <c r="B376" s="105"/>
      <c r="C376" s="107"/>
      <c r="D376" s="43" t="s">
        <v>308</v>
      </c>
      <c r="E376" s="95">
        <v>5000</v>
      </c>
    </row>
    <row r="377" spans="1:5" ht="12.75">
      <c r="A377" s="105"/>
      <c r="B377" s="105"/>
      <c r="C377" s="73">
        <v>4300</v>
      </c>
      <c r="D377" s="43" t="s">
        <v>97</v>
      </c>
      <c r="E377" s="95">
        <v>91996</v>
      </c>
    </row>
    <row r="378" spans="1:5" ht="12.75">
      <c r="A378" s="105"/>
      <c r="B378" s="105"/>
      <c r="C378" s="70">
        <v>4410</v>
      </c>
      <c r="D378" s="43" t="s">
        <v>107</v>
      </c>
      <c r="E378" s="95">
        <v>2500</v>
      </c>
    </row>
    <row r="379" spans="1:5" ht="12.75">
      <c r="A379" s="105"/>
      <c r="B379" s="105"/>
      <c r="C379" s="105"/>
      <c r="D379" s="175" t="s">
        <v>205</v>
      </c>
      <c r="E379" s="176"/>
    </row>
    <row r="380" spans="1:5" ht="12.75">
      <c r="A380" s="105"/>
      <c r="B380" s="105"/>
      <c r="C380" s="107"/>
      <c r="D380" s="43" t="s">
        <v>308</v>
      </c>
      <c r="E380" s="95">
        <v>2500</v>
      </c>
    </row>
    <row r="381" spans="1:5" ht="12.75">
      <c r="A381" s="105"/>
      <c r="B381" s="105"/>
      <c r="C381" s="70">
        <v>4440</v>
      </c>
      <c r="D381" s="43" t="s">
        <v>126</v>
      </c>
      <c r="E381" s="95">
        <v>70000</v>
      </c>
    </row>
    <row r="382" spans="1:5" ht="12.75">
      <c r="A382" s="105"/>
      <c r="B382" s="105"/>
      <c r="C382" s="105"/>
      <c r="D382" s="175" t="s">
        <v>205</v>
      </c>
      <c r="E382" s="176"/>
    </row>
    <row r="383" spans="1:5" ht="12.75">
      <c r="A383" s="105"/>
      <c r="B383" s="105"/>
      <c r="C383" s="107"/>
      <c r="D383" s="43" t="s">
        <v>228</v>
      </c>
      <c r="E383" s="95">
        <v>70000</v>
      </c>
    </row>
    <row r="384" spans="1:5" ht="12.75">
      <c r="A384" s="178">
        <v>851</v>
      </c>
      <c r="B384" s="90"/>
      <c r="C384" s="90"/>
      <c r="D384" s="52" t="s">
        <v>61</v>
      </c>
      <c r="E384" s="97">
        <f>SUM(E385,E391,E405)</f>
        <v>176692</v>
      </c>
    </row>
    <row r="385" spans="1:5" ht="12.75">
      <c r="A385" s="105"/>
      <c r="B385" s="88">
        <v>85153</v>
      </c>
      <c r="C385" s="79"/>
      <c r="D385" s="43" t="s">
        <v>143</v>
      </c>
      <c r="E385" s="95">
        <v>8000</v>
      </c>
    </row>
    <row r="386" spans="1:5" ht="12.75">
      <c r="A386" s="105"/>
      <c r="B386" s="87"/>
      <c r="C386" s="79"/>
      <c r="D386" s="43" t="s">
        <v>95</v>
      </c>
      <c r="E386" s="95">
        <v>8000</v>
      </c>
    </row>
    <row r="387" spans="1:5" ht="25.5">
      <c r="A387" s="105"/>
      <c r="B387" s="87"/>
      <c r="C387" s="70">
        <v>2820</v>
      </c>
      <c r="D387" s="43" t="s">
        <v>262</v>
      </c>
      <c r="E387" s="95">
        <v>5000</v>
      </c>
    </row>
    <row r="388" spans="1:5" ht="12.75">
      <c r="A388" s="105"/>
      <c r="B388" s="177"/>
      <c r="C388" s="73">
        <v>4170</v>
      </c>
      <c r="D388" s="43" t="s">
        <v>122</v>
      </c>
      <c r="E388" s="95">
        <v>1500</v>
      </c>
    </row>
    <row r="389" spans="1:5" ht="12.75">
      <c r="A389" s="105"/>
      <c r="B389" s="105"/>
      <c r="C389" s="73">
        <v>4210</v>
      </c>
      <c r="D389" s="43" t="s">
        <v>100</v>
      </c>
      <c r="E389" s="95">
        <v>500</v>
      </c>
    </row>
    <row r="390" spans="1:5" ht="12.75">
      <c r="A390" s="105"/>
      <c r="B390" s="105"/>
      <c r="C390" s="73">
        <v>4700</v>
      </c>
      <c r="D390" s="43" t="s">
        <v>249</v>
      </c>
      <c r="E390" s="95">
        <v>1000</v>
      </c>
    </row>
    <row r="391" spans="1:5" ht="12.75">
      <c r="A391" s="105"/>
      <c r="B391" s="88">
        <v>85154</v>
      </c>
      <c r="C391" s="79"/>
      <c r="D391" s="43" t="s">
        <v>63</v>
      </c>
      <c r="E391" s="95">
        <v>135000</v>
      </c>
    </row>
    <row r="392" spans="1:5" ht="12.75">
      <c r="A392" s="105"/>
      <c r="B392" s="87"/>
      <c r="C392" s="79"/>
      <c r="D392" s="43" t="s">
        <v>95</v>
      </c>
      <c r="E392" s="95">
        <v>135000</v>
      </c>
    </row>
    <row r="393" spans="1:5" ht="12.75">
      <c r="A393" s="105"/>
      <c r="B393" s="177"/>
      <c r="C393" s="73">
        <v>4370</v>
      </c>
      <c r="D393" s="43" t="s">
        <v>216</v>
      </c>
      <c r="E393" s="95">
        <v>1200</v>
      </c>
    </row>
    <row r="394" spans="1:5" ht="12.75">
      <c r="A394" s="105"/>
      <c r="B394" s="105"/>
      <c r="C394" s="73">
        <v>4110</v>
      </c>
      <c r="D394" s="43" t="s">
        <v>116</v>
      </c>
      <c r="E394" s="95">
        <v>850</v>
      </c>
    </row>
    <row r="395" spans="1:5" ht="12.75">
      <c r="A395" s="105"/>
      <c r="B395" s="105"/>
      <c r="C395" s="73">
        <v>4120</v>
      </c>
      <c r="D395" s="43" t="s">
        <v>117</v>
      </c>
      <c r="E395" s="95">
        <v>150</v>
      </c>
    </row>
    <row r="396" spans="1:5" ht="12.75">
      <c r="A396" s="105"/>
      <c r="B396" s="105"/>
      <c r="C396" s="73">
        <v>4170</v>
      </c>
      <c r="D396" s="43" t="s">
        <v>122</v>
      </c>
      <c r="E396" s="95">
        <v>82200</v>
      </c>
    </row>
    <row r="397" spans="1:5" ht="12.75">
      <c r="A397" s="105"/>
      <c r="B397" s="105"/>
      <c r="C397" s="73">
        <v>4210</v>
      </c>
      <c r="D397" s="43" t="s">
        <v>100</v>
      </c>
      <c r="E397" s="95">
        <v>20000</v>
      </c>
    </row>
    <row r="398" spans="1:5" ht="12.75">
      <c r="A398" s="105"/>
      <c r="B398" s="105"/>
      <c r="C398" s="73">
        <v>4260</v>
      </c>
      <c r="D398" s="43" t="s">
        <v>106</v>
      </c>
      <c r="E398" s="95">
        <v>900</v>
      </c>
    </row>
    <row r="399" spans="1:5" ht="12.75">
      <c r="A399" s="105"/>
      <c r="B399" s="105"/>
      <c r="C399" s="73">
        <v>4270</v>
      </c>
      <c r="D399" s="43" t="s">
        <v>105</v>
      </c>
      <c r="E399" s="95">
        <v>500</v>
      </c>
    </row>
    <row r="400" spans="1:5" ht="12.75">
      <c r="A400" s="105"/>
      <c r="B400" s="105"/>
      <c r="C400" s="73">
        <v>4300</v>
      </c>
      <c r="D400" s="43" t="s">
        <v>97</v>
      </c>
      <c r="E400" s="95">
        <v>23500</v>
      </c>
    </row>
    <row r="401" spans="1:5" ht="12.75">
      <c r="A401" s="105"/>
      <c r="B401" s="105"/>
      <c r="C401" s="73">
        <v>4410</v>
      </c>
      <c r="D401" s="43" t="s">
        <v>107</v>
      </c>
      <c r="E401" s="95">
        <v>1500</v>
      </c>
    </row>
    <row r="402" spans="1:5" ht="12.75">
      <c r="A402" s="105"/>
      <c r="B402" s="105"/>
      <c r="C402" s="73">
        <v>4700</v>
      </c>
      <c r="D402" s="43" t="s">
        <v>249</v>
      </c>
      <c r="E402" s="95">
        <v>4000</v>
      </c>
    </row>
    <row r="403" spans="1:5" ht="25.5">
      <c r="A403" s="105"/>
      <c r="B403" s="105"/>
      <c r="C403" s="70">
        <v>4740</v>
      </c>
      <c r="D403" s="43" t="s">
        <v>251</v>
      </c>
      <c r="E403" s="95">
        <v>100</v>
      </c>
    </row>
    <row r="404" spans="1:5" ht="12.75">
      <c r="A404" s="105"/>
      <c r="B404" s="105"/>
      <c r="C404" s="73">
        <v>4750</v>
      </c>
      <c r="D404" s="43" t="s">
        <v>250</v>
      </c>
      <c r="E404" s="95">
        <v>100</v>
      </c>
    </row>
    <row r="405" spans="1:5" ht="12.75">
      <c r="A405" s="105"/>
      <c r="B405" s="88">
        <v>85195</v>
      </c>
      <c r="C405" s="79"/>
      <c r="D405" s="43" t="s">
        <v>37</v>
      </c>
      <c r="E405" s="95">
        <f>SUM(E406)</f>
        <v>33692</v>
      </c>
    </row>
    <row r="406" spans="1:5" ht="12.75">
      <c r="A406" s="105"/>
      <c r="B406" s="87"/>
      <c r="C406" s="79"/>
      <c r="D406" s="43" t="s">
        <v>95</v>
      </c>
      <c r="E406" s="95">
        <f>SUM(E407:E411)</f>
        <v>33692</v>
      </c>
    </row>
    <row r="407" spans="1:5" ht="25.5">
      <c r="A407" s="105"/>
      <c r="B407" s="87"/>
      <c r="C407" s="70">
        <v>2820</v>
      </c>
      <c r="D407" s="43" t="s">
        <v>262</v>
      </c>
      <c r="E407" s="95">
        <v>6392</v>
      </c>
    </row>
    <row r="408" spans="1:5" ht="12.75">
      <c r="A408" s="105"/>
      <c r="B408" s="87"/>
      <c r="C408" s="73">
        <v>4110</v>
      </c>
      <c r="D408" s="43" t="s">
        <v>116</v>
      </c>
      <c r="E408" s="95">
        <v>284</v>
      </c>
    </row>
    <row r="409" spans="1:5" ht="12.75">
      <c r="A409" s="105"/>
      <c r="B409" s="177"/>
      <c r="C409" s="73">
        <v>4120</v>
      </c>
      <c r="D409" s="43" t="s">
        <v>117</v>
      </c>
      <c r="E409" s="95">
        <v>48</v>
      </c>
    </row>
    <row r="410" spans="1:5" ht="12.75">
      <c r="A410" s="105"/>
      <c r="B410" s="105"/>
      <c r="C410" s="73">
        <v>4170</v>
      </c>
      <c r="D410" s="43" t="s">
        <v>122</v>
      </c>
      <c r="E410" s="95">
        <v>1968</v>
      </c>
    </row>
    <row r="411" spans="1:5" ht="12.75">
      <c r="A411" s="105"/>
      <c r="B411" s="105"/>
      <c r="C411" s="70">
        <v>4300</v>
      </c>
      <c r="D411" s="43" t="s">
        <v>97</v>
      </c>
      <c r="E411" s="95">
        <v>25000</v>
      </c>
    </row>
    <row r="412" spans="1:5" ht="12.75">
      <c r="A412" s="105"/>
      <c r="B412" s="105"/>
      <c r="C412" s="105"/>
      <c r="D412" s="175" t="s">
        <v>205</v>
      </c>
      <c r="E412" s="176"/>
    </row>
    <row r="413" spans="1:5" ht="12.75">
      <c r="A413" s="105"/>
      <c r="B413" s="105"/>
      <c r="C413" s="107"/>
      <c r="D413" s="43" t="s">
        <v>309</v>
      </c>
      <c r="E413" s="95">
        <v>25000</v>
      </c>
    </row>
    <row r="414" spans="1:5" ht="12.75">
      <c r="A414" s="108">
        <v>852</v>
      </c>
      <c r="B414" s="79"/>
      <c r="C414" s="79"/>
      <c r="D414" s="52" t="s">
        <v>65</v>
      </c>
      <c r="E414" s="97">
        <v>6031000</v>
      </c>
    </row>
    <row r="415" spans="1:5" ht="25.5">
      <c r="A415" s="105"/>
      <c r="B415" s="88">
        <v>85212</v>
      </c>
      <c r="C415" s="90"/>
      <c r="D415" s="43" t="s">
        <v>66</v>
      </c>
      <c r="E415" s="95">
        <v>3769000</v>
      </c>
    </row>
    <row r="416" spans="1:5" ht="12.75">
      <c r="A416" s="105"/>
      <c r="B416" s="87"/>
      <c r="C416" s="90"/>
      <c r="D416" s="43" t="s">
        <v>95</v>
      </c>
      <c r="E416" s="95">
        <v>3769000</v>
      </c>
    </row>
    <row r="417" spans="1:5" ht="12.75">
      <c r="A417" s="105"/>
      <c r="B417" s="87"/>
      <c r="C417" s="73">
        <v>4370</v>
      </c>
      <c r="D417" s="43" t="s">
        <v>216</v>
      </c>
      <c r="E417" s="95">
        <v>2000</v>
      </c>
    </row>
    <row r="418" spans="1:5" ht="12.75">
      <c r="A418" s="105"/>
      <c r="B418" s="177"/>
      <c r="C418" s="73">
        <v>3110</v>
      </c>
      <c r="D418" s="43" t="s">
        <v>144</v>
      </c>
      <c r="E418" s="95">
        <v>3631253</v>
      </c>
    </row>
    <row r="419" spans="1:5" ht="12.75">
      <c r="A419" s="105"/>
      <c r="B419" s="105"/>
      <c r="C419" s="73">
        <v>4010</v>
      </c>
      <c r="D419" s="43" t="s">
        <v>115</v>
      </c>
      <c r="E419" s="95">
        <v>70020</v>
      </c>
    </row>
    <row r="420" spans="1:5" ht="12.75">
      <c r="A420" s="105"/>
      <c r="B420" s="105"/>
      <c r="C420" s="73">
        <v>4040</v>
      </c>
      <c r="D420" s="43" t="s">
        <v>120</v>
      </c>
      <c r="E420" s="95">
        <v>3885</v>
      </c>
    </row>
    <row r="421" spans="1:5" ht="12.75">
      <c r="A421" s="105"/>
      <c r="B421" s="105"/>
      <c r="C421" s="73">
        <v>4110</v>
      </c>
      <c r="D421" s="43" t="s">
        <v>116</v>
      </c>
      <c r="E421" s="95">
        <v>38672</v>
      </c>
    </row>
    <row r="422" spans="1:5" ht="12.75">
      <c r="A422" s="105"/>
      <c r="B422" s="105"/>
      <c r="C422" s="73">
        <v>4120</v>
      </c>
      <c r="D422" s="43" t="s">
        <v>117</v>
      </c>
      <c r="E422" s="95">
        <v>1811</v>
      </c>
    </row>
    <row r="423" spans="1:5" ht="12.75">
      <c r="A423" s="105"/>
      <c r="B423" s="105"/>
      <c r="C423" s="73">
        <v>4170</v>
      </c>
      <c r="D423" s="43" t="s">
        <v>122</v>
      </c>
      <c r="E423" s="95">
        <v>1800</v>
      </c>
    </row>
    <row r="424" spans="1:5" ht="12.75">
      <c r="A424" s="105"/>
      <c r="B424" s="105"/>
      <c r="C424" s="73">
        <v>4210</v>
      </c>
      <c r="D424" s="43" t="s">
        <v>100</v>
      </c>
      <c r="E424" s="95">
        <v>5579</v>
      </c>
    </row>
    <row r="425" spans="1:5" ht="12.75">
      <c r="A425" s="105"/>
      <c r="B425" s="105"/>
      <c r="C425" s="73">
        <v>4260</v>
      </c>
      <c r="D425" s="43" t="s">
        <v>106</v>
      </c>
      <c r="E425" s="95">
        <v>2000</v>
      </c>
    </row>
    <row r="426" spans="1:5" ht="12.75">
      <c r="A426" s="105"/>
      <c r="B426" s="105"/>
      <c r="C426" s="73">
        <v>4280</v>
      </c>
      <c r="D426" s="43" t="s">
        <v>123</v>
      </c>
      <c r="E426" s="95">
        <v>80</v>
      </c>
    </row>
    <row r="427" spans="1:5" ht="12.75">
      <c r="A427" s="105"/>
      <c r="B427" s="105"/>
      <c r="C427" s="73">
        <v>4300</v>
      </c>
      <c r="D427" s="43" t="s">
        <v>97</v>
      </c>
      <c r="E427" s="95">
        <v>4000</v>
      </c>
    </row>
    <row r="428" spans="1:5" ht="12.75">
      <c r="A428" s="105"/>
      <c r="B428" s="105"/>
      <c r="C428" s="73">
        <v>4350</v>
      </c>
      <c r="D428" s="43" t="s">
        <v>217</v>
      </c>
      <c r="E428" s="95">
        <v>1000</v>
      </c>
    </row>
    <row r="429" spans="1:5" ht="12.75">
      <c r="A429" s="105"/>
      <c r="B429" s="105"/>
      <c r="C429" s="73">
        <v>4410</v>
      </c>
      <c r="D429" s="43" t="s">
        <v>107</v>
      </c>
      <c r="E429" s="95">
        <v>600</v>
      </c>
    </row>
    <row r="430" spans="1:5" ht="12.75">
      <c r="A430" s="105"/>
      <c r="B430" s="105"/>
      <c r="C430" s="73">
        <v>4440</v>
      </c>
      <c r="D430" s="43" t="s">
        <v>126</v>
      </c>
      <c r="E430" s="95">
        <v>2600</v>
      </c>
    </row>
    <row r="431" spans="1:5" ht="12.75">
      <c r="A431" s="105"/>
      <c r="B431" s="105"/>
      <c r="C431" s="73">
        <v>4700</v>
      </c>
      <c r="D431" s="43" t="s">
        <v>249</v>
      </c>
      <c r="E431" s="95">
        <v>1200</v>
      </c>
    </row>
    <row r="432" spans="1:5" ht="25.5">
      <c r="A432" s="105"/>
      <c r="B432" s="105"/>
      <c r="C432" s="70">
        <v>4740</v>
      </c>
      <c r="D432" s="43" t="s">
        <v>251</v>
      </c>
      <c r="E432" s="95">
        <v>500</v>
      </c>
    </row>
    <row r="433" spans="1:5" ht="12.75">
      <c r="A433" s="105"/>
      <c r="B433" s="105"/>
      <c r="C433" s="73">
        <v>4750</v>
      </c>
      <c r="D433" s="43" t="s">
        <v>250</v>
      </c>
      <c r="E433" s="95">
        <v>2000</v>
      </c>
    </row>
    <row r="434" spans="1:5" ht="25.5">
      <c r="A434" s="105"/>
      <c r="B434" s="88">
        <v>85213</v>
      </c>
      <c r="C434" s="90"/>
      <c r="D434" s="43" t="s">
        <v>239</v>
      </c>
      <c r="E434" s="95">
        <v>30000</v>
      </c>
    </row>
    <row r="435" spans="1:5" ht="12.75">
      <c r="A435" s="105"/>
      <c r="B435" s="87"/>
      <c r="C435" s="79"/>
      <c r="D435" s="43" t="s">
        <v>95</v>
      </c>
      <c r="E435" s="95">
        <v>30000</v>
      </c>
    </row>
    <row r="436" spans="1:5" ht="12.75">
      <c r="A436" s="105"/>
      <c r="B436" s="89"/>
      <c r="C436" s="73">
        <v>4130</v>
      </c>
      <c r="D436" s="43" t="s">
        <v>145</v>
      </c>
      <c r="E436" s="95">
        <v>30000</v>
      </c>
    </row>
    <row r="437" spans="1:5" ht="25.5">
      <c r="A437" s="105"/>
      <c r="B437" s="88">
        <v>85214</v>
      </c>
      <c r="C437" s="90"/>
      <c r="D437" s="43" t="s">
        <v>67</v>
      </c>
      <c r="E437" s="95">
        <v>1222000</v>
      </c>
    </row>
    <row r="438" spans="1:5" ht="12.75">
      <c r="A438" s="105"/>
      <c r="B438" s="87"/>
      <c r="C438" s="79"/>
      <c r="D438" s="43" t="s">
        <v>95</v>
      </c>
      <c r="E438" s="95">
        <v>1222000</v>
      </c>
    </row>
    <row r="439" spans="1:5" ht="12.75">
      <c r="A439" s="105"/>
      <c r="B439" s="87"/>
      <c r="C439" s="73">
        <v>3110</v>
      </c>
      <c r="D439" s="43" t="s">
        <v>144</v>
      </c>
      <c r="E439" s="95">
        <v>1195000</v>
      </c>
    </row>
    <row r="440" spans="1:5" ht="25.5">
      <c r="A440" s="105"/>
      <c r="B440" s="89"/>
      <c r="C440" s="70">
        <v>4330</v>
      </c>
      <c r="D440" s="43" t="s">
        <v>310</v>
      </c>
      <c r="E440" s="95">
        <v>27000</v>
      </c>
    </row>
    <row r="441" spans="1:5" ht="12.75">
      <c r="A441" s="105"/>
      <c r="B441" s="88">
        <v>85215</v>
      </c>
      <c r="C441" s="79"/>
      <c r="D441" s="43" t="s">
        <v>146</v>
      </c>
      <c r="E441" s="95">
        <v>200000</v>
      </c>
    </row>
    <row r="442" spans="1:5" ht="12.75">
      <c r="A442" s="105"/>
      <c r="B442" s="87"/>
      <c r="C442" s="79"/>
      <c r="D442" s="43" t="s">
        <v>95</v>
      </c>
      <c r="E442" s="95">
        <v>200000</v>
      </c>
    </row>
    <row r="443" spans="1:5" ht="12.75">
      <c r="A443" s="105"/>
      <c r="B443" s="89"/>
      <c r="C443" s="73">
        <v>3110</v>
      </c>
      <c r="D443" s="43" t="s">
        <v>144</v>
      </c>
      <c r="E443" s="95">
        <v>200000</v>
      </c>
    </row>
    <row r="444" spans="1:5" ht="12.75">
      <c r="A444" s="105"/>
      <c r="B444" s="88">
        <v>85219</v>
      </c>
      <c r="C444" s="79"/>
      <c r="D444" s="43" t="s">
        <v>68</v>
      </c>
      <c r="E444" s="95">
        <v>657428</v>
      </c>
    </row>
    <row r="445" spans="1:5" ht="12.75">
      <c r="A445" s="105"/>
      <c r="B445" s="87"/>
      <c r="C445" s="79"/>
      <c r="D445" s="43" t="s">
        <v>95</v>
      </c>
      <c r="E445" s="95">
        <v>657428</v>
      </c>
    </row>
    <row r="446" spans="1:5" ht="12.75">
      <c r="A446" s="105"/>
      <c r="B446" s="87"/>
      <c r="C446" s="73">
        <v>4370</v>
      </c>
      <c r="D446" s="43" t="s">
        <v>216</v>
      </c>
      <c r="E446" s="95">
        <v>4500</v>
      </c>
    </row>
    <row r="447" spans="1:5" ht="12.75">
      <c r="A447" s="105"/>
      <c r="B447" s="177"/>
      <c r="C447" s="73">
        <v>3020</v>
      </c>
      <c r="D447" s="43" t="s">
        <v>224</v>
      </c>
      <c r="E447" s="95">
        <v>3750</v>
      </c>
    </row>
    <row r="448" spans="1:5" ht="12.75">
      <c r="A448" s="105"/>
      <c r="B448" s="105"/>
      <c r="C448" s="73">
        <v>4010</v>
      </c>
      <c r="D448" s="43" t="s">
        <v>115</v>
      </c>
      <c r="E448" s="95">
        <v>483205</v>
      </c>
    </row>
    <row r="449" spans="1:5" ht="12.75">
      <c r="A449" s="105"/>
      <c r="B449" s="105"/>
      <c r="C449" s="73">
        <v>4040</v>
      </c>
      <c r="D449" s="43" t="s">
        <v>120</v>
      </c>
      <c r="E449" s="95">
        <v>30300</v>
      </c>
    </row>
    <row r="450" spans="1:5" ht="12.75">
      <c r="A450" s="105"/>
      <c r="B450" s="105"/>
      <c r="C450" s="73">
        <v>4110</v>
      </c>
      <c r="D450" s="43" t="s">
        <v>116</v>
      </c>
      <c r="E450" s="95">
        <v>71596</v>
      </c>
    </row>
    <row r="451" spans="1:5" ht="12.75">
      <c r="A451" s="105"/>
      <c r="B451" s="105"/>
      <c r="C451" s="73">
        <v>4120</v>
      </c>
      <c r="D451" s="43" t="s">
        <v>117</v>
      </c>
      <c r="E451" s="95">
        <v>12147</v>
      </c>
    </row>
    <row r="452" spans="1:5" ht="12.75">
      <c r="A452" s="105"/>
      <c r="B452" s="105"/>
      <c r="C452" s="73">
        <v>4170</v>
      </c>
      <c r="D452" s="43" t="s">
        <v>122</v>
      </c>
      <c r="E452" s="95">
        <v>9300</v>
      </c>
    </row>
    <row r="453" spans="1:5" ht="12.75">
      <c r="A453" s="105"/>
      <c r="B453" s="105"/>
      <c r="C453" s="73">
        <v>4210</v>
      </c>
      <c r="D453" s="43" t="s">
        <v>100</v>
      </c>
      <c r="E453" s="95">
        <v>7200</v>
      </c>
    </row>
    <row r="454" spans="1:5" ht="12.75">
      <c r="A454" s="105"/>
      <c r="B454" s="105"/>
      <c r="C454" s="73">
        <v>4260</v>
      </c>
      <c r="D454" s="43" t="s">
        <v>106</v>
      </c>
      <c r="E454" s="95">
        <v>2600</v>
      </c>
    </row>
    <row r="455" spans="1:5" ht="12.75">
      <c r="A455" s="105"/>
      <c r="B455" s="105"/>
      <c r="C455" s="73">
        <v>4270</v>
      </c>
      <c r="D455" s="43" t="s">
        <v>105</v>
      </c>
      <c r="E455" s="95">
        <v>1000</v>
      </c>
    </row>
    <row r="456" spans="1:5" ht="12.75">
      <c r="A456" s="105"/>
      <c r="B456" s="105"/>
      <c r="C456" s="73">
        <v>4280</v>
      </c>
      <c r="D456" s="43" t="s">
        <v>123</v>
      </c>
      <c r="E456" s="95">
        <v>630</v>
      </c>
    </row>
    <row r="457" spans="1:5" ht="12.75">
      <c r="A457" s="105"/>
      <c r="B457" s="105"/>
      <c r="C457" s="73">
        <v>4300</v>
      </c>
      <c r="D457" s="43" t="s">
        <v>97</v>
      </c>
      <c r="E457" s="95">
        <v>7000</v>
      </c>
    </row>
    <row r="458" spans="1:5" ht="12.75">
      <c r="A458" s="105"/>
      <c r="B458" s="105"/>
      <c r="C458" s="73">
        <v>4350</v>
      </c>
      <c r="D458" s="43" t="s">
        <v>217</v>
      </c>
      <c r="E458" s="95">
        <v>600</v>
      </c>
    </row>
    <row r="459" spans="1:5" ht="12.75">
      <c r="A459" s="105"/>
      <c r="B459" s="105"/>
      <c r="C459" s="73">
        <v>4410</v>
      </c>
      <c r="D459" s="43" t="s">
        <v>107</v>
      </c>
      <c r="E459" s="95">
        <v>3600</v>
      </c>
    </row>
    <row r="460" spans="1:5" ht="12.75">
      <c r="A460" s="105"/>
      <c r="B460" s="105"/>
      <c r="C460" s="73">
        <v>4430</v>
      </c>
      <c r="D460" s="43" t="s">
        <v>108</v>
      </c>
      <c r="E460" s="95">
        <v>1200</v>
      </c>
    </row>
    <row r="461" spans="1:5" ht="12.75">
      <c r="A461" s="105"/>
      <c r="B461" s="105"/>
      <c r="C461" s="73">
        <v>4440</v>
      </c>
      <c r="D461" s="43" t="s">
        <v>126</v>
      </c>
      <c r="E461" s="95">
        <v>14200</v>
      </c>
    </row>
    <row r="462" spans="1:5" ht="12.75">
      <c r="A462" s="105"/>
      <c r="B462" s="105"/>
      <c r="C462" s="73">
        <v>4700</v>
      </c>
      <c r="D462" s="43" t="s">
        <v>249</v>
      </c>
      <c r="E462" s="95">
        <v>1600</v>
      </c>
    </row>
    <row r="463" spans="1:5" ht="25.5">
      <c r="A463" s="105"/>
      <c r="B463" s="105"/>
      <c r="C463" s="70">
        <v>4740</v>
      </c>
      <c r="D463" s="43" t="s">
        <v>251</v>
      </c>
      <c r="E463" s="95">
        <v>500</v>
      </c>
    </row>
    <row r="464" spans="1:5" ht="12.75">
      <c r="A464" s="105"/>
      <c r="B464" s="105"/>
      <c r="C464" s="73">
        <v>4750</v>
      </c>
      <c r="D464" s="43" t="s">
        <v>250</v>
      </c>
      <c r="E464" s="95">
        <v>2500</v>
      </c>
    </row>
    <row r="465" spans="1:5" ht="12.75">
      <c r="A465" s="105"/>
      <c r="B465" s="88">
        <v>85228</v>
      </c>
      <c r="C465" s="79"/>
      <c r="D465" s="43" t="s">
        <v>69</v>
      </c>
      <c r="E465" s="95">
        <v>22572</v>
      </c>
    </row>
    <row r="466" spans="1:5" ht="12.75">
      <c r="A466" s="105"/>
      <c r="B466" s="87"/>
      <c r="C466" s="79"/>
      <c r="D466" s="43" t="s">
        <v>95</v>
      </c>
      <c r="E466" s="95">
        <v>22572</v>
      </c>
    </row>
    <row r="467" spans="1:5" ht="38.25">
      <c r="A467" s="105"/>
      <c r="B467" s="87"/>
      <c r="C467" s="70">
        <v>2830</v>
      </c>
      <c r="D467" s="43" t="s">
        <v>263</v>
      </c>
      <c r="E467" s="95">
        <v>20000</v>
      </c>
    </row>
    <row r="468" spans="1:5" ht="12.75">
      <c r="A468" s="105"/>
      <c r="B468" s="177"/>
      <c r="C468" s="73">
        <v>4110</v>
      </c>
      <c r="D468" s="43" t="s">
        <v>116</v>
      </c>
      <c r="E468" s="95">
        <v>318</v>
      </c>
    </row>
    <row r="469" spans="1:5" ht="12.75">
      <c r="A469" s="105"/>
      <c r="B469" s="105"/>
      <c r="C469" s="73">
        <v>4120</v>
      </c>
      <c r="D469" s="43" t="s">
        <v>117</v>
      </c>
      <c r="E469" s="95">
        <v>54</v>
      </c>
    </row>
    <row r="470" spans="1:5" ht="12.75">
      <c r="A470" s="105"/>
      <c r="B470" s="105"/>
      <c r="C470" s="73">
        <v>4170</v>
      </c>
      <c r="D470" s="43" t="s">
        <v>122</v>
      </c>
      <c r="E470" s="95">
        <v>2200</v>
      </c>
    </row>
    <row r="471" spans="1:5" ht="12.75">
      <c r="A471" s="105"/>
      <c r="B471" s="88">
        <v>85295</v>
      </c>
      <c r="C471" s="79"/>
      <c r="D471" s="43" t="s">
        <v>37</v>
      </c>
      <c r="E471" s="95">
        <v>130000</v>
      </c>
    </row>
    <row r="472" spans="1:5" ht="12.75">
      <c r="A472" s="105"/>
      <c r="B472" s="87"/>
      <c r="C472" s="79"/>
      <c r="D472" s="43" t="s">
        <v>95</v>
      </c>
      <c r="E472" s="95">
        <v>130000</v>
      </c>
    </row>
    <row r="473" spans="1:5" ht="12.75">
      <c r="A473" s="105"/>
      <c r="B473" s="89"/>
      <c r="C473" s="73">
        <v>3110</v>
      </c>
      <c r="D473" s="43" t="s">
        <v>144</v>
      </c>
      <c r="E473" s="95">
        <v>130000</v>
      </c>
    </row>
    <row r="474" spans="1:5" ht="12.75">
      <c r="A474" s="178">
        <v>853</v>
      </c>
      <c r="B474" s="90"/>
      <c r="C474" s="90"/>
      <c r="D474" s="52" t="s">
        <v>311</v>
      </c>
      <c r="E474" s="97">
        <v>15000</v>
      </c>
    </row>
    <row r="475" spans="1:5" ht="12.75">
      <c r="A475" s="105"/>
      <c r="B475" s="88">
        <v>85395</v>
      </c>
      <c r="C475" s="79"/>
      <c r="D475" s="43" t="s">
        <v>37</v>
      </c>
      <c r="E475" s="95">
        <v>15000</v>
      </c>
    </row>
    <row r="476" spans="1:5" ht="12.75">
      <c r="A476" s="105"/>
      <c r="B476" s="87"/>
      <c r="C476" s="79"/>
      <c r="D476" s="43" t="s">
        <v>95</v>
      </c>
      <c r="E476" s="95">
        <v>15000</v>
      </c>
    </row>
    <row r="477" spans="1:5" ht="12.75">
      <c r="A477" s="105"/>
      <c r="B477" s="87"/>
      <c r="C477" s="70">
        <v>3110</v>
      </c>
      <c r="D477" s="43" t="s">
        <v>144</v>
      </c>
      <c r="E477" s="95">
        <v>15000</v>
      </c>
    </row>
    <row r="478" spans="1:5" ht="12.75">
      <c r="A478" s="105"/>
      <c r="B478" s="87"/>
      <c r="C478" s="105"/>
      <c r="D478" s="175" t="s">
        <v>205</v>
      </c>
      <c r="E478" s="176"/>
    </row>
    <row r="479" spans="1:5" ht="12.75">
      <c r="A479" s="105"/>
      <c r="B479" s="177"/>
      <c r="C479" s="107"/>
      <c r="D479" s="43" t="s">
        <v>312</v>
      </c>
      <c r="E479" s="95">
        <v>15000</v>
      </c>
    </row>
    <row r="480" spans="1:5" ht="12.75">
      <c r="A480" s="178">
        <v>854</v>
      </c>
      <c r="B480" s="90"/>
      <c r="C480" s="90"/>
      <c r="D480" s="52" t="s">
        <v>147</v>
      </c>
      <c r="E480" s="97">
        <v>15000</v>
      </c>
    </row>
    <row r="481" spans="1:5" ht="12.75">
      <c r="A481" s="105"/>
      <c r="B481" s="88">
        <v>85415</v>
      </c>
      <c r="C481" s="79"/>
      <c r="D481" s="43" t="s">
        <v>148</v>
      </c>
      <c r="E481" s="95">
        <v>15000</v>
      </c>
    </row>
    <row r="482" spans="1:5" ht="12.75">
      <c r="A482" s="105"/>
      <c r="B482" s="87"/>
      <c r="C482" s="79"/>
      <c r="D482" s="43" t="s">
        <v>95</v>
      </c>
      <c r="E482" s="95">
        <v>15000</v>
      </c>
    </row>
    <row r="483" spans="1:5" ht="12.75">
      <c r="A483" s="105"/>
      <c r="B483" s="87"/>
      <c r="C483" s="70">
        <v>3250</v>
      </c>
      <c r="D483" s="43" t="s">
        <v>149</v>
      </c>
      <c r="E483" s="95">
        <v>15000</v>
      </c>
    </row>
    <row r="484" spans="1:5" ht="12.75">
      <c r="A484" s="105"/>
      <c r="B484" s="87"/>
      <c r="C484" s="105"/>
      <c r="D484" s="175" t="s">
        <v>205</v>
      </c>
      <c r="E484" s="176"/>
    </row>
    <row r="485" spans="1:5" ht="25.5">
      <c r="A485" s="105"/>
      <c r="B485" s="89"/>
      <c r="C485" s="105"/>
      <c r="D485" s="43" t="s">
        <v>313</v>
      </c>
      <c r="E485" s="95">
        <v>15000</v>
      </c>
    </row>
    <row r="486" spans="1:5" ht="12.75">
      <c r="A486" s="178">
        <v>900</v>
      </c>
      <c r="B486" s="90"/>
      <c r="C486" s="90"/>
      <c r="D486" s="52" t="s">
        <v>71</v>
      </c>
      <c r="E486" s="97">
        <f>SUM(E487,E492,E502,E509,E515,E520,E527)</f>
        <v>854900</v>
      </c>
    </row>
    <row r="487" spans="1:5" ht="12.75">
      <c r="A487" s="105"/>
      <c r="B487" s="88">
        <v>90001</v>
      </c>
      <c r="C487" s="79"/>
      <c r="D487" s="43" t="s">
        <v>150</v>
      </c>
      <c r="E487" s="95">
        <v>10000</v>
      </c>
    </row>
    <row r="488" spans="1:5" ht="12.75">
      <c r="A488" s="105"/>
      <c r="B488" s="87"/>
      <c r="C488" s="79"/>
      <c r="D488" s="43" t="s">
        <v>95</v>
      </c>
      <c r="E488" s="95">
        <v>10000</v>
      </c>
    </row>
    <row r="489" spans="1:5" ht="12.75">
      <c r="A489" s="105"/>
      <c r="B489" s="87"/>
      <c r="C489" s="70">
        <v>4300</v>
      </c>
      <c r="D489" s="43" t="s">
        <v>97</v>
      </c>
      <c r="E489" s="95">
        <v>10000</v>
      </c>
    </row>
    <row r="490" spans="1:5" ht="12.75">
      <c r="A490" s="105"/>
      <c r="B490" s="177"/>
      <c r="C490" s="105"/>
      <c r="D490" s="175" t="s">
        <v>205</v>
      </c>
      <c r="E490" s="176"/>
    </row>
    <row r="491" spans="1:5" ht="12.75">
      <c r="A491" s="105"/>
      <c r="B491" s="105"/>
      <c r="C491" s="107"/>
      <c r="D491" s="43" t="s">
        <v>314</v>
      </c>
      <c r="E491" s="95">
        <v>10000</v>
      </c>
    </row>
    <row r="492" spans="1:5" ht="12.75">
      <c r="A492" s="105"/>
      <c r="B492" s="88">
        <v>90002</v>
      </c>
      <c r="C492" s="79"/>
      <c r="D492" s="43" t="s">
        <v>152</v>
      </c>
      <c r="E492" s="95">
        <v>79000</v>
      </c>
    </row>
    <row r="493" spans="1:5" ht="12.75">
      <c r="A493" s="105"/>
      <c r="B493" s="87"/>
      <c r="C493" s="79"/>
      <c r="D493" s="43" t="s">
        <v>95</v>
      </c>
      <c r="E493" s="95">
        <v>79000</v>
      </c>
    </row>
    <row r="494" spans="1:5" ht="12.75">
      <c r="A494" s="105"/>
      <c r="B494" s="87"/>
      <c r="C494" s="70">
        <v>4210</v>
      </c>
      <c r="D494" s="43" t="s">
        <v>100</v>
      </c>
      <c r="E494" s="95">
        <v>4000</v>
      </c>
    </row>
    <row r="495" spans="1:5" ht="12.75">
      <c r="A495" s="105"/>
      <c r="B495" s="87"/>
      <c r="C495" s="105"/>
      <c r="D495" s="175" t="s">
        <v>205</v>
      </c>
      <c r="E495" s="176"/>
    </row>
    <row r="496" spans="1:5" ht="12.75">
      <c r="A496" s="105"/>
      <c r="B496" s="177"/>
      <c r="C496" s="107"/>
      <c r="D496" s="43" t="s">
        <v>315</v>
      </c>
      <c r="E496" s="95">
        <v>4000</v>
      </c>
    </row>
    <row r="497" spans="1:5" ht="12.75">
      <c r="A497" s="105"/>
      <c r="B497" s="105"/>
      <c r="C497" s="70">
        <v>4300</v>
      </c>
      <c r="D497" s="43" t="s">
        <v>97</v>
      </c>
      <c r="E497" s="95">
        <v>75000</v>
      </c>
    </row>
    <row r="498" spans="1:5" ht="12.75">
      <c r="A498" s="105"/>
      <c r="B498" s="105"/>
      <c r="C498" s="105"/>
      <c r="D498" s="175" t="s">
        <v>205</v>
      </c>
      <c r="E498" s="176"/>
    </row>
    <row r="499" spans="1:5" ht="12.75">
      <c r="A499" s="105"/>
      <c r="B499" s="105"/>
      <c r="C499" s="105"/>
      <c r="D499" s="43" t="s">
        <v>316</v>
      </c>
      <c r="E499" s="95">
        <v>60000</v>
      </c>
    </row>
    <row r="500" spans="1:5" ht="12.75">
      <c r="A500" s="105"/>
      <c r="B500" s="105"/>
      <c r="C500" s="105"/>
      <c r="D500" s="43" t="s">
        <v>317</v>
      </c>
      <c r="E500" s="95">
        <v>5000</v>
      </c>
    </row>
    <row r="501" spans="1:5" ht="12.75">
      <c r="A501" s="105"/>
      <c r="B501" s="105"/>
      <c r="C501" s="107"/>
      <c r="D501" s="43" t="s">
        <v>318</v>
      </c>
      <c r="E501" s="95">
        <v>10000</v>
      </c>
    </row>
    <row r="502" spans="1:5" ht="12.75">
      <c r="A502" s="105"/>
      <c r="B502" s="88">
        <v>90003</v>
      </c>
      <c r="C502" s="79"/>
      <c r="D502" s="43" t="s">
        <v>153</v>
      </c>
      <c r="E502" s="95">
        <v>300800</v>
      </c>
    </row>
    <row r="503" spans="1:5" ht="12.75">
      <c r="A503" s="105"/>
      <c r="B503" s="87"/>
      <c r="C503" s="79"/>
      <c r="D503" s="43" t="s">
        <v>95</v>
      </c>
      <c r="E503" s="95">
        <v>300800</v>
      </c>
    </row>
    <row r="504" spans="1:5" ht="12.75">
      <c r="A504" s="105"/>
      <c r="B504" s="87"/>
      <c r="C504" s="70">
        <v>4300</v>
      </c>
      <c r="D504" s="43" t="s">
        <v>97</v>
      </c>
      <c r="E504" s="95">
        <v>300800</v>
      </c>
    </row>
    <row r="505" spans="1:5" ht="12.75">
      <c r="A505" s="105"/>
      <c r="B505" s="87"/>
      <c r="C505" s="105"/>
      <c r="D505" s="175" t="s">
        <v>205</v>
      </c>
      <c r="E505" s="176"/>
    </row>
    <row r="506" spans="1:5" ht="12.75">
      <c r="A506" s="105"/>
      <c r="B506" s="177"/>
      <c r="C506" s="105"/>
      <c r="D506" s="43" t="s">
        <v>319</v>
      </c>
      <c r="E506" s="95">
        <v>80800</v>
      </c>
    </row>
    <row r="507" spans="1:5" ht="12.75">
      <c r="A507" s="105"/>
      <c r="B507" s="105"/>
      <c r="C507" s="105"/>
      <c r="D507" s="43" t="s">
        <v>229</v>
      </c>
      <c r="E507" s="95">
        <v>120000</v>
      </c>
    </row>
    <row r="508" spans="1:5" ht="12.75">
      <c r="A508" s="105"/>
      <c r="B508" s="105"/>
      <c r="C508" s="107"/>
      <c r="D508" s="43" t="s">
        <v>230</v>
      </c>
      <c r="E508" s="95">
        <v>100000</v>
      </c>
    </row>
    <row r="509" spans="1:5" ht="12.75">
      <c r="A509" s="105"/>
      <c r="B509" s="88">
        <v>90004</v>
      </c>
      <c r="C509" s="79"/>
      <c r="D509" s="43" t="s">
        <v>154</v>
      </c>
      <c r="E509" s="95">
        <v>68000</v>
      </c>
    </row>
    <row r="510" spans="1:5" ht="12.75">
      <c r="A510" s="105"/>
      <c r="B510" s="87"/>
      <c r="C510" s="79"/>
      <c r="D510" s="43" t="s">
        <v>95</v>
      </c>
      <c r="E510" s="95">
        <v>68000</v>
      </c>
    </row>
    <row r="511" spans="1:5" ht="12.75">
      <c r="A511" s="105"/>
      <c r="B511" s="87"/>
      <c r="C511" s="70">
        <v>4300</v>
      </c>
      <c r="D511" s="43" t="s">
        <v>97</v>
      </c>
      <c r="E511" s="95">
        <v>68000</v>
      </c>
    </row>
    <row r="512" spans="1:5" ht="12.75">
      <c r="A512" s="105"/>
      <c r="B512" s="87"/>
      <c r="C512" s="105"/>
      <c r="D512" s="175" t="s">
        <v>205</v>
      </c>
      <c r="E512" s="176"/>
    </row>
    <row r="513" spans="1:5" ht="12.75">
      <c r="A513" s="105"/>
      <c r="B513" s="177"/>
      <c r="C513" s="105"/>
      <c r="D513" s="43" t="s">
        <v>320</v>
      </c>
      <c r="E513" s="95">
        <v>63000</v>
      </c>
    </row>
    <row r="514" spans="1:5" ht="12.75">
      <c r="A514" s="105"/>
      <c r="B514" s="105"/>
      <c r="C514" s="107"/>
      <c r="D514" s="43" t="s">
        <v>321</v>
      </c>
      <c r="E514" s="95">
        <v>5000</v>
      </c>
    </row>
    <row r="515" spans="1:5" ht="12.75">
      <c r="A515" s="105"/>
      <c r="B515" s="88">
        <v>90013</v>
      </c>
      <c r="C515" s="79"/>
      <c r="D515" s="43" t="s">
        <v>156</v>
      </c>
      <c r="E515" s="95">
        <v>12100</v>
      </c>
    </row>
    <row r="516" spans="1:5" ht="12.75">
      <c r="A516" s="105"/>
      <c r="B516" s="87"/>
      <c r="C516" s="79"/>
      <c r="D516" s="43" t="s">
        <v>95</v>
      </c>
      <c r="E516" s="95">
        <v>12100</v>
      </c>
    </row>
    <row r="517" spans="1:5" ht="38.25">
      <c r="A517" s="105"/>
      <c r="B517" s="87"/>
      <c r="C517" s="181">
        <v>2900</v>
      </c>
      <c r="D517" s="43" t="s">
        <v>142</v>
      </c>
      <c r="E517" s="95">
        <v>12100</v>
      </c>
    </row>
    <row r="518" spans="1:5" ht="12.75">
      <c r="A518" s="105"/>
      <c r="B518" s="177"/>
      <c r="C518" s="87"/>
      <c r="D518" s="175" t="s">
        <v>205</v>
      </c>
      <c r="E518" s="176"/>
    </row>
    <row r="519" spans="1:5" ht="12.75">
      <c r="A519" s="105"/>
      <c r="B519" s="105"/>
      <c r="C519" s="89"/>
      <c r="D519" s="43" t="s">
        <v>231</v>
      </c>
      <c r="E519" s="95">
        <v>12100</v>
      </c>
    </row>
    <row r="520" spans="1:5" ht="12.75">
      <c r="A520" s="105"/>
      <c r="B520" s="88">
        <v>90015</v>
      </c>
      <c r="C520" s="79"/>
      <c r="D520" s="43" t="s">
        <v>157</v>
      </c>
      <c r="E520" s="95">
        <f>SUM(E521)</f>
        <v>380000</v>
      </c>
    </row>
    <row r="521" spans="1:5" ht="12.75">
      <c r="A521" s="105"/>
      <c r="B521" s="87"/>
      <c r="C521" s="79"/>
      <c r="D521" s="43" t="s">
        <v>95</v>
      </c>
      <c r="E521" s="95">
        <f>SUM(E522:E524)</f>
        <v>380000</v>
      </c>
    </row>
    <row r="522" spans="1:5" ht="12.75">
      <c r="A522" s="105"/>
      <c r="B522" s="87"/>
      <c r="C522" s="73">
        <v>4260</v>
      </c>
      <c r="D522" s="43" t="s">
        <v>106</v>
      </c>
      <c r="E522" s="95">
        <v>180000</v>
      </c>
    </row>
    <row r="523" spans="1:5" ht="12.75">
      <c r="A523" s="105"/>
      <c r="B523" s="177"/>
      <c r="C523" s="73">
        <v>4270</v>
      </c>
      <c r="D523" s="43" t="s">
        <v>105</v>
      </c>
      <c r="E523" s="95">
        <v>190000</v>
      </c>
    </row>
    <row r="524" spans="1:5" ht="12.75">
      <c r="A524" s="105"/>
      <c r="B524" s="87"/>
      <c r="C524" s="70">
        <v>4300</v>
      </c>
      <c r="D524" s="43" t="s">
        <v>97</v>
      </c>
      <c r="E524" s="95">
        <v>10000</v>
      </c>
    </row>
    <row r="525" spans="1:5" ht="12.75">
      <c r="A525" s="105"/>
      <c r="B525" s="87"/>
      <c r="C525" s="105"/>
      <c r="D525" s="175" t="s">
        <v>205</v>
      </c>
      <c r="E525" s="95"/>
    </row>
    <row r="526" spans="1:5" ht="12.75">
      <c r="A526" s="105"/>
      <c r="B526" s="87"/>
      <c r="C526" s="107"/>
      <c r="D526" s="43" t="s">
        <v>344</v>
      </c>
      <c r="E526" s="95">
        <v>10000</v>
      </c>
    </row>
    <row r="527" spans="1:5" ht="12.75">
      <c r="A527" s="105"/>
      <c r="B527" s="88">
        <v>90095</v>
      </c>
      <c r="C527" s="79"/>
      <c r="D527" s="43" t="s">
        <v>37</v>
      </c>
      <c r="E527" s="95">
        <v>5000</v>
      </c>
    </row>
    <row r="528" spans="1:5" ht="12.75">
      <c r="A528" s="105"/>
      <c r="B528" s="87"/>
      <c r="C528" s="79"/>
      <c r="D528" s="43" t="s">
        <v>95</v>
      </c>
      <c r="E528" s="95">
        <v>5000</v>
      </c>
    </row>
    <row r="529" spans="1:5" ht="12.75">
      <c r="A529" s="105"/>
      <c r="B529" s="87"/>
      <c r="C529" s="70">
        <v>4300</v>
      </c>
      <c r="D529" s="43" t="s">
        <v>97</v>
      </c>
      <c r="E529" s="95">
        <v>1500</v>
      </c>
    </row>
    <row r="530" spans="1:5" ht="12.75">
      <c r="A530" s="105"/>
      <c r="B530" s="87"/>
      <c r="C530" s="105"/>
      <c r="D530" s="175" t="s">
        <v>205</v>
      </c>
      <c r="E530" s="176"/>
    </row>
    <row r="531" spans="1:5" ht="12.75">
      <c r="A531" s="105"/>
      <c r="B531" s="87"/>
      <c r="C531" s="107"/>
      <c r="D531" s="43" t="s">
        <v>322</v>
      </c>
      <c r="E531" s="95">
        <v>1500</v>
      </c>
    </row>
    <row r="532" spans="1:5" ht="12.75">
      <c r="A532" s="105"/>
      <c r="B532" s="177"/>
      <c r="C532" s="70">
        <v>4520</v>
      </c>
      <c r="D532" s="43" t="s">
        <v>109</v>
      </c>
      <c r="E532" s="95">
        <v>3500</v>
      </c>
    </row>
    <row r="533" spans="1:5" ht="12.75">
      <c r="A533" s="105"/>
      <c r="B533" s="105"/>
      <c r="C533" s="105"/>
      <c r="D533" s="175" t="s">
        <v>205</v>
      </c>
      <c r="E533" s="176"/>
    </row>
    <row r="534" spans="1:5" ht="12.75">
      <c r="A534" s="105"/>
      <c r="B534" s="105"/>
      <c r="C534" s="107"/>
      <c r="D534" s="43" t="s">
        <v>323</v>
      </c>
      <c r="E534" s="95">
        <v>3500</v>
      </c>
    </row>
    <row r="535" spans="1:5" ht="12.75">
      <c r="A535" s="178">
        <v>921</v>
      </c>
      <c r="B535" s="90"/>
      <c r="C535" s="90"/>
      <c r="D535" s="52" t="s">
        <v>158</v>
      </c>
      <c r="E535" s="97">
        <f>SUM(E536,E541,E550,E560,E569,E574)</f>
        <v>1098036</v>
      </c>
    </row>
    <row r="536" spans="1:5" ht="12.75">
      <c r="A536" s="105"/>
      <c r="B536" s="88">
        <v>92103</v>
      </c>
      <c r="C536" s="79"/>
      <c r="D536" s="43" t="s">
        <v>159</v>
      </c>
      <c r="E536" s="95">
        <v>63330</v>
      </c>
    </row>
    <row r="537" spans="1:5" ht="12.75">
      <c r="A537" s="105"/>
      <c r="B537" s="87"/>
      <c r="C537" s="79"/>
      <c r="D537" s="43" t="s">
        <v>95</v>
      </c>
      <c r="E537" s="95">
        <v>63330</v>
      </c>
    </row>
    <row r="538" spans="1:5" ht="12.75">
      <c r="A538" s="105"/>
      <c r="B538" s="87"/>
      <c r="C538" s="70">
        <v>2480</v>
      </c>
      <c r="D538" s="43" t="s">
        <v>160</v>
      </c>
      <c r="E538" s="95">
        <v>63330</v>
      </c>
    </row>
    <row r="539" spans="1:5" ht="12.75">
      <c r="A539" s="105"/>
      <c r="B539" s="177"/>
      <c r="C539" s="105"/>
      <c r="D539" s="175" t="s">
        <v>205</v>
      </c>
      <c r="E539" s="176"/>
    </row>
    <row r="540" spans="1:5" ht="12.75">
      <c r="A540" s="105"/>
      <c r="B540" s="105"/>
      <c r="C540" s="107"/>
      <c r="D540" s="43" t="s">
        <v>324</v>
      </c>
      <c r="E540" s="95">
        <v>63330</v>
      </c>
    </row>
    <row r="541" spans="1:5" ht="12.75">
      <c r="A541" s="105"/>
      <c r="B541" s="88">
        <v>92105</v>
      </c>
      <c r="C541" s="79"/>
      <c r="D541" s="43" t="s">
        <v>161</v>
      </c>
      <c r="E541" s="95">
        <f>SUM(E542)</f>
        <v>51500</v>
      </c>
    </row>
    <row r="542" spans="1:5" ht="12.75">
      <c r="A542" s="105"/>
      <c r="B542" s="87"/>
      <c r="C542" s="79"/>
      <c r="D542" s="43" t="s">
        <v>95</v>
      </c>
      <c r="E542" s="95">
        <f>SUM(E547,E543,E544)</f>
        <v>51500</v>
      </c>
    </row>
    <row r="543" spans="1:5" ht="25.5">
      <c r="A543" s="105"/>
      <c r="B543" s="87"/>
      <c r="C543" s="70">
        <v>2820</v>
      </c>
      <c r="D543" s="43" t="s">
        <v>262</v>
      </c>
      <c r="E543" s="95">
        <v>20000</v>
      </c>
    </row>
    <row r="544" spans="1:5" ht="12.75">
      <c r="A544" s="105"/>
      <c r="B544" s="87"/>
      <c r="C544" s="70">
        <v>4170</v>
      </c>
      <c r="D544" s="43" t="s">
        <v>122</v>
      </c>
      <c r="E544" s="95">
        <v>1500</v>
      </c>
    </row>
    <row r="545" spans="1:5" ht="12.75">
      <c r="A545" s="105"/>
      <c r="B545" s="87"/>
      <c r="C545" s="105"/>
      <c r="D545" s="175" t="s">
        <v>205</v>
      </c>
      <c r="E545" s="176"/>
    </row>
    <row r="546" spans="1:5" ht="12.75">
      <c r="A546" s="105"/>
      <c r="B546" s="87"/>
      <c r="C546" s="107"/>
      <c r="D546" s="43" t="s">
        <v>325</v>
      </c>
      <c r="E546" s="95">
        <v>1500</v>
      </c>
    </row>
    <row r="547" spans="1:5" ht="12.75">
      <c r="A547" s="105"/>
      <c r="B547" s="177"/>
      <c r="C547" s="70">
        <v>4210</v>
      </c>
      <c r="D547" s="43" t="s">
        <v>100</v>
      </c>
      <c r="E547" s="95">
        <v>30000</v>
      </c>
    </row>
    <row r="548" spans="1:5" ht="12.75">
      <c r="A548" s="105"/>
      <c r="B548" s="105"/>
      <c r="C548" s="105"/>
      <c r="D548" s="175" t="s">
        <v>205</v>
      </c>
      <c r="E548" s="176"/>
    </row>
    <row r="549" spans="1:5" ht="12.75">
      <c r="A549" s="105"/>
      <c r="B549" s="105"/>
      <c r="C549" s="107"/>
      <c r="D549" s="43" t="s">
        <v>232</v>
      </c>
      <c r="E549" s="95">
        <v>30000</v>
      </c>
    </row>
    <row r="550" spans="1:5" ht="12.75">
      <c r="A550" s="105"/>
      <c r="B550" s="88">
        <v>92109</v>
      </c>
      <c r="C550" s="79"/>
      <c r="D550" s="43" t="s">
        <v>162</v>
      </c>
      <c r="E550" s="95">
        <f>SUM(E551,E556)</f>
        <v>569716</v>
      </c>
    </row>
    <row r="551" spans="1:5" ht="12.75">
      <c r="A551" s="105"/>
      <c r="B551" s="87"/>
      <c r="C551" s="79"/>
      <c r="D551" s="43" t="s">
        <v>95</v>
      </c>
      <c r="E551" s="95">
        <v>559716</v>
      </c>
    </row>
    <row r="552" spans="1:5" ht="12.75">
      <c r="A552" s="105"/>
      <c r="B552" s="87"/>
      <c r="C552" s="70">
        <v>2480</v>
      </c>
      <c r="D552" s="43" t="s">
        <v>160</v>
      </c>
      <c r="E552" s="95">
        <v>559716</v>
      </c>
    </row>
    <row r="553" spans="1:5" ht="12.75">
      <c r="A553" s="105"/>
      <c r="B553" s="177"/>
      <c r="C553" s="105"/>
      <c r="D553" s="175" t="s">
        <v>205</v>
      </c>
      <c r="E553" s="176"/>
    </row>
    <row r="554" spans="1:5" ht="12.75">
      <c r="A554" s="105"/>
      <c r="B554" s="105"/>
      <c r="C554" s="105"/>
      <c r="D554" s="43" t="s">
        <v>260</v>
      </c>
      <c r="E554" s="95">
        <v>405910</v>
      </c>
    </row>
    <row r="555" spans="1:5" ht="12.75">
      <c r="A555" s="105"/>
      <c r="B555" s="105"/>
      <c r="C555" s="107"/>
      <c r="D555" s="43" t="s">
        <v>233</v>
      </c>
      <c r="E555" s="95">
        <v>153806</v>
      </c>
    </row>
    <row r="556" spans="1:5" ht="12.75">
      <c r="A556" s="105"/>
      <c r="B556" s="87"/>
      <c r="C556" s="181"/>
      <c r="D556" s="43" t="s">
        <v>335</v>
      </c>
      <c r="E556" s="95">
        <v>10000</v>
      </c>
    </row>
    <row r="557" spans="1:5" ht="38.25">
      <c r="A557" s="105"/>
      <c r="B557" s="87"/>
      <c r="C557" s="70">
        <v>6220</v>
      </c>
      <c r="D557" s="43" t="s">
        <v>345</v>
      </c>
      <c r="E557" s="95">
        <v>10000</v>
      </c>
    </row>
    <row r="558" spans="1:5" ht="12.75">
      <c r="A558" s="105"/>
      <c r="B558" s="87"/>
      <c r="C558" s="105"/>
      <c r="D558" s="175" t="s">
        <v>205</v>
      </c>
      <c r="E558" s="176"/>
    </row>
    <row r="559" spans="1:5" ht="12.75">
      <c r="A559" s="105"/>
      <c r="B559" s="87"/>
      <c r="C559" s="105"/>
      <c r="D559" s="43" t="s">
        <v>346</v>
      </c>
      <c r="E559" s="95">
        <v>10000</v>
      </c>
    </row>
    <row r="560" spans="1:5" ht="12.75">
      <c r="A560" s="105"/>
      <c r="B560" s="88">
        <v>92116</v>
      </c>
      <c r="C560" s="79"/>
      <c r="D560" s="43" t="s">
        <v>163</v>
      </c>
      <c r="E560" s="95">
        <f>SUM(E561,E565)</f>
        <v>388490</v>
      </c>
    </row>
    <row r="561" spans="1:5" ht="12.75">
      <c r="A561" s="105"/>
      <c r="B561" s="87"/>
      <c r="C561" s="79"/>
      <c r="D561" s="43" t="s">
        <v>95</v>
      </c>
      <c r="E561" s="95">
        <v>353490</v>
      </c>
    </row>
    <row r="562" spans="1:5" ht="12.75">
      <c r="A562" s="105"/>
      <c r="B562" s="87"/>
      <c r="C562" s="70">
        <v>2480</v>
      </c>
      <c r="D562" s="43" t="s">
        <v>160</v>
      </c>
      <c r="E562" s="95">
        <v>353490</v>
      </c>
    </row>
    <row r="563" spans="1:5" ht="12.75">
      <c r="A563" s="105"/>
      <c r="B563" s="177"/>
      <c r="C563" s="105"/>
      <c r="D563" s="175" t="s">
        <v>205</v>
      </c>
      <c r="E563" s="176"/>
    </row>
    <row r="564" spans="1:5" ht="12.75">
      <c r="A564" s="105"/>
      <c r="B564" s="105"/>
      <c r="C564" s="107"/>
      <c r="D564" s="43" t="s">
        <v>261</v>
      </c>
      <c r="E564" s="95">
        <v>353490</v>
      </c>
    </row>
    <row r="565" spans="1:5" ht="12.75">
      <c r="A565" s="105"/>
      <c r="B565" s="87"/>
      <c r="C565" s="181"/>
      <c r="D565" s="43" t="s">
        <v>335</v>
      </c>
      <c r="E565" s="95">
        <v>35000</v>
      </c>
    </row>
    <row r="566" spans="1:5" ht="38.25">
      <c r="A566" s="105"/>
      <c r="B566" s="87"/>
      <c r="C566" s="70">
        <v>6220</v>
      </c>
      <c r="D566" s="43" t="s">
        <v>345</v>
      </c>
      <c r="E566" s="95">
        <v>35000</v>
      </c>
    </row>
    <row r="567" spans="1:5" ht="12.75">
      <c r="A567" s="105"/>
      <c r="B567" s="87"/>
      <c r="C567" s="105"/>
      <c r="D567" s="175" t="s">
        <v>205</v>
      </c>
      <c r="E567" s="95"/>
    </row>
    <row r="568" spans="1:5" ht="12.75">
      <c r="A568" s="105"/>
      <c r="B568" s="87"/>
      <c r="C568" s="105"/>
      <c r="D568" s="43" t="s">
        <v>347</v>
      </c>
      <c r="E568" s="95">
        <v>35000</v>
      </c>
    </row>
    <row r="569" spans="1:5" ht="12.75">
      <c r="A569" s="105"/>
      <c r="B569" s="88">
        <v>92120</v>
      </c>
      <c r="C569" s="79"/>
      <c r="D569" s="43" t="s">
        <v>208</v>
      </c>
      <c r="E569" s="95">
        <v>10000</v>
      </c>
    </row>
    <row r="570" spans="1:5" ht="12.75">
      <c r="A570" s="105"/>
      <c r="B570" s="87"/>
      <c r="C570" s="79"/>
      <c r="D570" s="43" t="s">
        <v>95</v>
      </c>
      <c r="E570" s="95">
        <v>10000</v>
      </c>
    </row>
    <row r="571" spans="1:5" ht="38.25">
      <c r="A571" s="105"/>
      <c r="B571" s="87"/>
      <c r="C571" s="181">
        <v>2720</v>
      </c>
      <c r="D571" s="43" t="s">
        <v>264</v>
      </c>
      <c r="E571" s="95">
        <v>10000</v>
      </c>
    </row>
    <row r="572" spans="1:5" ht="12.75">
      <c r="A572" s="105"/>
      <c r="B572" s="177"/>
      <c r="C572" s="87"/>
      <c r="D572" s="175" t="s">
        <v>205</v>
      </c>
      <c r="E572" s="176"/>
    </row>
    <row r="573" spans="1:5" ht="12.75">
      <c r="A573" s="105"/>
      <c r="B573" s="105"/>
      <c r="C573" s="89"/>
      <c r="D573" s="43" t="s">
        <v>326</v>
      </c>
      <c r="E573" s="95">
        <v>10000</v>
      </c>
    </row>
    <row r="574" spans="1:5" ht="12.75">
      <c r="A574" s="105"/>
      <c r="B574" s="88">
        <v>92195</v>
      </c>
      <c r="C574" s="79"/>
      <c r="D574" s="43" t="s">
        <v>37</v>
      </c>
      <c r="E574" s="95">
        <v>15000</v>
      </c>
    </row>
    <row r="575" spans="1:5" ht="12.75">
      <c r="A575" s="105"/>
      <c r="B575" s="87"/>
      <c r="C575" s="79"/>
      <c r="D575" s="43" t="s">
        <v>95</v>
      </c>
      <c r="E575" s="95">
        <v>15000</v>
      </c>
    </row>
    <row r="576" spans="1:5" ht="12.75">
      <c r="A576" s="105"/>
      <c r="B576" s="87"/>
      <c r="C576" s="70">
        <v>4170</v>
      </c>
      <c r="D576" s="43" t="s">
        <v>122</v>
      </c>
      <c r="E576" s="95">
        <v>1000</v>
      </c>
    </row>
    <row r="577" spans="1:5" ht="12.75">
      <c r="A577" s="105"/>
      <c r="B577" s="87"/>
      <c r="C577" s="105"/>
      <c r="D577" s="175" t="s">
        <v>205</v>
      </c>
      <c r="E577" s="176"/>
    </row>
    <row r="578" spans="1:5" ht="12.75">
      <c r="A578" s="105"/>
      <c r="B578" s="87"/>
      <c r="C578" s="107"/>
      <c r="D578" s="43" t="s">
        <v>327</v>
      </c>
      <c r="E578" s="95">
        <v>1000</v>
      </c>
    </row>
    <row r="579" spans="1:5" ht="12.75">
      <c r="A579" s="105"/>
      <c r="B579" s="87"/>
      <c r="C579" s="70">
        <v>4210</v>
      </c>
      <c r="D579" s="43" t="s">
        <v>100</v>
      </c>
      <c r="E579" s="95">
        <v>9000</v>
      </c>
    </row>
    <row r="580" spans="1:5" ht="12.75">
      <c r="A580" s="105"/>
      <c r="B580" s="177"/>
      <c r="C580" s="105"/>
      <c r="D580" s="175" t="s">
        <v>205</v>
      </c>
      <c r="E580" s="176"/>
    </row>
    <row r="581" spans="1:5" ht="12.75">
      <c r="A581" s="105"/>
      <c r="B581" s="105"/>
      <c r="C581" s="107"/>
      <c r="D581" s="43" t="s">
        <v>327</v>
      </c>
      <c r="E581" s="95">
        <v>9000</v>
      </c>
    </row>
    <row r="582" spans="1:5" ht="12.75">
      <c r="A582" s="105"/>
      <c r="B582" s="105"/>
      <c r="C582" s="70">
        <v>4260</v>
      </c>
      <c r="D582" s="43" t="s">
        <v>106</v>
      </c>
      <c r="E582" s="95">
        <v>2500</v>
      </c>
    </row>
    <row r="583" spans="1:5" ht="12.75">
      <c r="A583" s="105"/>
      <c r="B583" s="105"/>
      <c r="C583" s="105"/>
      <c r="D583" s="175" t="s">
        <v>205</v>
      </c>
      <c r="E583" s="176"/>
    </row>
    <row r="584" spans="1:5" ht="12.75">
      <c r="A584" s="105"/>
      <c r="B584" s="105"/>
      <c r="C584" s="107"/>
      <c r="D584" s="43" t="s">
        <v>328</v>
      </c>
      <c r="E584" s="95">
        <v>2500</v>
      </c>
    </row>
    <row r="585" spans="1:5" ht="12.75">
      <c r="A585" s="105"/>
      <c r="B585" s="105"/>
      <c r="C585" s="70">
        <v>4300</v>
      </c>
      <c r="D585" s="43" t="s">
        <v>97</v>
      </c>
      <c r="E585" s="95">
        <v>2500</v>
      </c>
    </row>
    <row r="586" spans="1:5" ht="12.75">
      <c r="A586" s="105"/>
      <c r="B586" s="105"/>
      <c r="C586" s="105"/>
      <c r="D586" s="175" t="s">
        <v>205</v>
      </c>
      <c r="E586" s="176"/>
    </row>
    <row r="587" spans="1:5" ht="12.75">
      <c r="A587" s="105"/>
      <c r="B587" s="105"/>
      <c r="C587" s="107"/>
      <c r="D587" s="43" t="s">
        <v>328</v>
      </c>
      <c r="E587" s="95">
        <v>2500</v>
      </c>
    </row>
    <row r="588" spans="1:5" ht="12.75">
      <c r="A588" s="178">
        <v>926</v>
      </c>
      <c r="B588" s="90"/>
      <c r="C588" s="90"/>
      <c r="D588" s="52" t="s">
        <v>164</v>
      </c>
      <c r="E588" s="97">
        <v>340500</v>
      </c>
    </row>
    <row r="589" spans="1:5" ht="12.75">
      <c r="A589" s="105"/>
      <c r="B589" s="88">
        <v>92601</v>
      </c>
      <c r="C589" s="79"/>
      <c r="D589" s="43" t="s">
        <v>165</v>
      </c>
      <c r="E589" s="95">
        <v>80500</v>
      </c>
    </row>
    <row r="590" spans="1:5" ht="12.75">
      <c r="A590" s="105"/>
      <c r="B590" s="87"/>
      <c r="C590" s="79"/>
      <c r="D590" s="43" t="s">
        <v>95</v>
      </c>
      <c r="E590" s="95">
        <v>80500</v>
      </c>
    </row>
    <row r="591" spans="1:5" ht="12.75">
      <c r="A591" s="105"/>
      <c r="B591" s="87"/>
      <c r="C591" s="70">
        <v>2650</v>
      </c>
      <c r="D591" s="43" t="s">
        <v>151</v>
      </c>
      <c r="E591" s="95">
        <v>80500</v>
      </c>
    </row>
    <row r="592" spans="1:5" ht="12.75">
      <c r="A592" s="105"/>
      <c r="B592" s="87"/>
      <c r="C592" s="105"/>
      <c r="D592" s="175" t="s">
        <v>205</v>
      </c>
      <c r="E592" s="176"/>
    </row>
    <row r="593" spans="1:5" ht="12.75">
      <c r="A593" s="105"/>
      <c r="B593" s="177"/>
      <c r="C593" s="107"/>
      <c r="D593" s="43" t="s">
        <v>329</v>
      </c>
      <c r="E593" s="95">
        <v>80500</v>
      </c>
    </row>
    <row r="594" spans="1:5" ht="12.75">
      <c r="A594" s="105"/>
      <c r="B594" s="88">
        <v>92605</v>
      </c>
      <c r="C594" s="79"/>
      <c r="D594" s="43" t="s">
        <v>166</v>
      </c>
      <c r="E594" s="95">
        <v>260000</v>
      </c>
    </row>
    <row r="595" spans="1:5" ht="12.75">
      <c r="A595" s="105"/>
      <c r="B595" s="87"/>
      <c r="C595" s="79"/>
      <c r="D595" s="43" t="s">
        <v>95</v>
      </c>
      <c r="E595" s="95">
        <v>260000</v>
      </c>
    </row>
    <row r="596" spans="1:5" ht="25.5">
      <c r="A596" s="105"/>
      <c r="B596" s="87"/>
      <c r="C596" s="70">
        <v>2820</v>
      </c>
      <c r="D596" s="43" t="s">
        <v>262</v>
      </c>
      <c r="E596" s="95">
        <v>260000</v>
      </c>
    </row>
    <row r="597" spans="1:5" ht="12.75">
      <c r="A597" s="105"/>
      <c r="B597" s="177"/>
      <c r="C597" s="105"/>
      <c r="D597" s="175" t="s">
        <v>205</v>
      </c>
      <c r="E597" s="176"/>
    </row>
    <row r="598" spans="1:5" ht="25.5">
      <c r="A598" s="107"/>
      <c r="B598" s="107"/>
      <c r="C598" s="107"/>
      <c r="D598" s="43" t="s">
        <v>330</v>
      </c>
      <c r="E598" s="95">
        <v>260000</v>
      </c>
    </row>
    <row r="599" spans="1:5" ht="12.75">
      <c r="A599" s="84"/>
      <c r="B599" s="84"/>
      <c r="C599" s="84"/>
      <c r="D599" s="76" t="s">
        <v>184</v>
      </c>
      <c r="E599" s="99">
        <f>SUM(E588,E535,E486,E480,E474,E414,E384,E246,E239,E233,E221,E182,E178,E108,E92,E55,E28,E22,E2)</f>
        <v>26895540</v>
      </c>
    </row>
  </sheetData>
  <printOptions/>
  <pageMargins left="0.45" right="0.24" top="1.13" bottom="0.71" header="0.5" footer="0.37"/>
  <pageSetup firstPageNumber="11" useFirstPageNumber="1" horizontalDpi="600" verticalDpi="600" orientation="portrait" paperSize="9" r:id="rId2"/>
  <headerFooter alignWithMargins="0">
    <oddHeader>&amp;L&amp;"Arial,Pogrubiony"BUDŻET GMINY PACZKÓW NA 2008R.&amp;R&amp;8Zał. nr 5
Planowane wydatki budżetowe wg
paragrafów klasyfikacji z wyodrębnieniem
wydatków bieżących i majatkowych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showGridLines="0" workbookViewId="0" topLeftCell="A10">
      <selection activeCell="D47" sqref="D47"/>
    </sheetView>
  </sheetViews>
  <sheetFormatPr defaultColWidth="9.140625" defaultRowHeight="12.75"/>
  <cols>
    <col min="1" max="1" width="5.57421875" style="9" bestFit="1" customWidth="1"/>
    <col min="2" max="3" width="8.8515625" style="9" bestFit="1" customWidth="1"/>
    <col min="4" max="4" width="52.7109375" style="9" customWidth="1"/>
    <col min="5" max="5" width="14.140625" style="9" customWidth="1"/>
    <col min="6" max="16384" width="8.00390625" style="9" customWidth="1"/>
  </cols>
  <sheetData>
    <row r="1" spans="1:5" ht="24.75" customHeight="1">
      <c r="A1" s="34" t="s">
        <v>33</v>
      </c>
      <c r="B1" s="59" t="s">
        <v>34</v>
      </c>
      <c r="C1" s="60" t="s">
        <v>73</v>
      </c>
      <c r="D1" s="35" t="s">
        <v>35</v>
      </c>
      <c r="E1" s="93" t="s">
        <v>234</v>
      </c>
    </row>
    <row r="2" spans="1:5" ht="12.75">
      <c r="A2" s="45">
        <v>750</v>
      </c>
      <c r="B2" s="62"/>
      <c r="C2" s="63"/>
      <c r="D2" s="39" t="s">
        <v>43</v>
      </c>
      <c r="E2" s="94">
        <v>98115</v>
      </c>
    </row>
    <row r="3" spans="1:5" ht="12.75">
      <c r="A3" s="41"/>
      <c r="B3" s="88">
        <v>75011</v>
      </c>
      <c r="C3" s="65"/>
      <c r="D3" s="43" t="s">
        <v>44</v>
      </c>
      <c r="E3" s="95">
        <v>98115</v>
      </c>
    </row>
    <row r="4" spans="1:5" ht="12.75">
      <c r="A4" s="41"/>
      <c r="B4" s="91"/>
      <c r="C4" s="73">
        <v>4010</v>
      </c>
      <c r="D4" s="43" t="s">
        <v>115</v>
      </c>
      <c r="E4" s="95">
        <v>81800</v>
      </c>
    </row>
    <row r="5" spans="1:5" ht="12.75">
      <c r="A5" s="41"/>
      <c r="B5" s="91"/>
      <c r="C5" s="73">
        <v>4110</v>
      </c>
      <c r="D5" s="43" t="s">
        <v>116</v>
      </c>
      <c r="E5" s="95">
        <v>14150</v>
      </c>
    </row>
    <row r="6" spans="1:5" ht="12.75">
      <c r="A6" s="41"/>
      <c r="B6" s="96"/>
      <c r="C6" s="73">
        <v>4120</v>
      </c>
      <c r="D6" s="43" t="s">
        <v>117</v>
      </c>
      <c r="E6" s="95">
        <v>2165</v>
      </c>
    </row>
    <row r="7" spans="1:5" ht="25.5">
      <c r="A7" s="45">
        <v>751</v>
      </c>
      <c r="B7" s="62"/>
      <c r="C7" s="63"/>
      <c r="D7" s="39" t="s">
        <v>45</v>
      </c>
      <c r="E7" s="94">
        <v>2276</v>
      </c>
    </row>
    <row r="8" spans="1:5" ht="25.5">
      <c r="A8" s="41"/>
      <c r="B8" s="88">
        <v>75101</v>
      </c>
      <c r="C8" s="65"/>
      <c r="D8" s="43" t="s">
        <v>210</v>
      </c>
      <c r="E8" s="95">
        <v>2276</v>
      </c>
    </row>
    <row r="9" spans="1:5" ht="12.75">
      <c r="A9" s="41"/>
      <c r="B9" s="92"/>
      <c r="C9" s="73">
        <v>4210</v>
      </c>
      <c r="D9" s="43" t="s">
        <v>100</v>
      </c>
      <c r="E9" s="95">
        <v>2276</v>
      </c>
    </row>
    <row r="10" spans="1:5" ht="12.75">
      <c r="A10" s="45">
        <v>754</v>
      </c>
      <c r="B10" s="62"/>
      <c r="C10" s="63"/>
      <c r="D10" s="39" t="s">
        <v>46</v>
      </c>
      <c r="E10" s="94">
        <v>1000</v>
      </c>
    </row>
    <row r="11" spans="1:5" ht="12.75">
      <c r="A11" s="41"/>
      <c r="B11" s="88">
        <v>75414</v>
      </c>
      <c r="C11" s="65"/>
      <c r="D11" s="43" t="s">
        <v>47</v>
      </c>
      <c r="E11" s="95">
        <v>1000</v>
      </c>
    </row>
    <row r="12" spans="1:5" ht="12.75">
      <c r="A12" s="41"/>
      <c r="B12" s="92"/>
      <c r="C12" s="73">
        <v>4210</v>
      </c>
      <c r="D12" s="43" t="s">
        <v>100</v>
      </c>
      <c r="E12" s="95">
        <v>1000</v>
      </c>
    </row>
    <row r="13" spans="1:5" ht="12.75">
      <c r="A13" s="45">
        <v>851</v>
      </c>
      <c r="B13" s="62"/>
      <c r="C13" s="63"/>
      <c r="D13" s="39" t="s">
        <v>61</v>
      </c>
      <c r="E13" s="94">
        <v>2300</v>
      </c>
    </row>
    <row r="14" spans="1:5" ht="12.75">
      <c r="A14" s="41"/>
      <c r="B14" s="88">
        <v>85195</v>
      </c>
      <c r="C14" s="65"/>
      <c r="D14" s="43" t="s">
        <v>37</v>
      </c>
      <c r="E14" s="95">
        <v>2300</v>
      </c>
    </row>
    <row r="15" spans="1:5" ht="12.75">
      <c r="A15" s="41"/>
      <c r="B15" s="91"/>
      <c r="C15" s="73">
        <v>4110</v>
      </c>
      <c r="D15" s="43" t="s">
        <v>116</v>
      </c>
      <c r="E15" s="95">
        <v>284</v>
      </c>
    </row>
    <row r="16" spans="1:5" ht="12.75">
      <c r="A16" s="41"/>
      <c r="B16" s="91"/>
      <c r="C16" s="73">
        <v>4120</v>
      </c>
      <c r="D16" s="43" t="s">
        <v>117</v>
      </c>
      <c r="E16" s="95">
        <v>48</v>
      </c>
    </row>
    <row r="17" spans="1:5" ht="12.75">
      <c r="A17" s="41"/>
      <c r="B17" s="92"/>
      <c r="C17" s="73">
        <v>4170</v>
      </c>
      <c r="D17" s="43" t="s">
        <v>122</v>
      </c>
      <c r="E17" s="95">
        <v>1968</v>
      </c>
    </row>
    <row r="18" spans="1:5" ht="12.75">
      <c r="A18" s="50">
        <v>852</v>
      </c>
      <c r="B18" s="74"/>
      <c r="C18" s="54"/>
      <c r="D18" s="52" t="s">
        <v>65</v>
      </c>
      <c r="E18" s="97">
        <v>4009000</v>
      </c>
    </row>
    <row r="19" spans="1:5" ht="25.5">
      <c r="A19" s="41"/>
      <c r="B19" s="71">
        <v>85212</v>
      </c>
      <c r="C19" s="72"/>
      <c r="D19" s="48" t="s">
        <v>66</v>
      </c>
      <c r="E19" s="98">
        <v>3769000</v>
      </c>
    </row>
    <row r="20" spans="1:5" ht="12.75">
      <c r="A20" s="41"/>
      <c r="B20" s="66"/>
      <c r="C20" s="73">
        <v>3110</v>
      </c>
      <c r="D20" s="43" t="s">
        <v>144</v>
      </c>
      <c r="E20" s="95">
        <v>3631253</v>
      </c>
    </row>
    <row r="21" spans="1:5" ht="12.75">
      <c r="A21" s="41"/>
      <c r="B21" s="66"/>
      <c r="C21" s="73">
        <v>4010</v>
      </c>
      <c r="D21" s="43" t="s">
        <v>115</v>
      </c>
      <c r="E21" s="95">
        <v>70020</v>
      </c>
    </row>
    <row r="22" spans="1:5" ht="12.75">
      <c r="A22" s="41"/>
      <c r="B22" s="66"/>
      <c r="C22" s="73">
        <v>4040</v>
      </c>
      <c r="D22" s="43" t="s">
        <v>120</v>
      </c>
      <c r="E22" s="95">
        <v>3885</v>
      </c>
    </row>
    <row r="23" spans="1:5" ht="12.75">
      <c r="A23" s="41"/>
      <c r="B23" s="66"/>
      <c r="C23" s="73">
        <v>4110</v>
      </c>
      <c r="D23" s="43" t="s">
        <v>116</v>
      </c>
      <c r="E23" s="95">
        <v>38672</v>
      </c>
    </row>
    <row r="24" spans="1:5" ht="12.75">
      <c r="A24" s="41"/>
      <c r="B24" s="66"/>
      <c r="C24" s="73">
        <v>4120</v>
      </c>
      <c r="D24" s="43" t="s">
        <v>117</v>
      </c>
      <c r="E24" s="95">
        <v>1811</v>
      </c>
    </row>
    <row r="25" spans="1:5" ht="12.75">
      <c r="A25" s="41"/>
      <c r="B25" s="66"/>
      <c r="C25" s="73">
        <v>4170</v>
      </c>
      <c r="D25" s="43" t="s">
        <v>122</v>
      </c>
      <c r="E25" s="95">
        <v>1800</v>
      </c>
    </row>
    <row r="26" spans="1:5" ht="12.75">
      <c r="A26" s="41"/>
      <c r="B26" s="66"/>
      <c r="C26" s="73">
        <v>4210</v>
      </c>
      <c r="D26" s="43" t="s">
        <v>100</v>
      </c>
      <c r="E26" s="95">
        <v>5579</v>
      </c>
    </row>
    <row r="27" spans="1:5" ht="12.75">
      <c r="A27" s="41"/>
      <c r="B27" s="66"/>
      <c r="C27" s="73">
        <v>4260</v>
      </c>
      <c r="D27" s="43" t="s">
        <v>106</v>
      </c>
      <c r="E27" s="95">
        <v>2000</v>
      </c>
    </row>
    <row r="28" spans="1:5" ht="12.75">
      <c r="A28" s="41"/>
      <c r="B28" s="66"/>
      <c r="C28" s="73">
        <v>4280</v>
      </c>
      <c r="D28" s="43" t="s">
        <v>123</v>
      </c>
      <c r="E28" s="95">
        <v>80</v>
      </c>
    </row>
    <row r="29" spans="1:5" ht="12.75">
      <c r="A29" s="41"/>
      <c r="B29" s="66"/>
      <c r="C29" s="73">
        <v>4300</v>
      </c>
      <c r="D29" s="43" t="s">
        <v>97</v>
      </c>
      <c r="E29" s="95">
        <v>4000</v>
      </c>
    </row>
    <row r="30" spans="1:5" ht="12.75">
      <c r="A30" s="41"/>
      <c r="B30" s="66"/>
      <c r="C30" s="73">
        <v>4350</v>
      </c>
      <c r="D30" s="43" t="s">
        <v>217</v>
      </c>
      <c r="E30" s="95">
        <v>1000</v>
      </c>
    </row>
    <row r="31" spans="1:5" ht="25.5">
      <c r="A31" s="41"/>
      <c r="B31" s="66"/>
      <c r="C31" s="73">
        <v>4370</v>
      </c>
      <c r="D31" s="43" t="s">
        <v>216</v>
      </c>
      <c r="E31" s="95">
        <v>2000</v>
      </c>
    </row>
    <row r="32" spans="1:5" ht="12.75">
      <c r="A32" s="41"/>
      <c r="B32" s="66"/>
      <c r="C32" s="73">
        <v>4410</v>
      </c>
      <c r="D32" s="43" t="s">
        <v>107</v>
      </c>
      <c r="E32" s="95">
        <v>600</v>
      </c>
    </row>
    <row r="33" spans="1:5" ht="12.75">
      <c r="A33" s="41"/>
      <c r="B33" s="66"/>
      <c r="C33" s="73">
        <v>4440</v>
      </c>
      <c r="D33" s="43" t="s">
        <v>126</v>
      </c>
      <c r="E33" s="95">
        <v>2600</v>
      </c>
    </row>
    <row r="34" spans="1:5" ht="25.5">
      <c r="A34" s="41"/>
      <c r="B34" s="66"/>
      <c r="C34" s="73">
        <v>4700</v>
      </c>
      <c r="D34" s="43" t="s">
        <v>249</v>
      </c>
      <c r="E34" s="95">
        <v>1200</v>
      </c>
    </row>
    <row r="35" spans="1:5" ht="25.5">
      <c r="A35" s="41"/>
      <c r="B35" s="66"/>
      <c r="C35" s="70">
        <v>4740</v>
      </c>
      <c r="D35" s="48" t="s">
        <v>251</v>
      </c>
      <c r="E35" s="98">
        <v>500</v>
      </c>
    </row>
    <row r="36" spans="1:5" ht="12.75">
      <c r="A36" s="41"/>
      <c r="B36" s="66"/>
      <c r="C36" s="73">
        <v>4750</v>
      </c>
      <c r="D36" s="43" t="s">
        <v>250</v>
      </c>
      <c r="E36" s="95">
        <v>2000</v>
      </c>
    </row>
    <row r="37" spans="1:5" ht="38.25">
      <c r="A37" s="41"/>
      <c r="B37" s="71">
        <v>85213</v>
      </c>
      <c r="C37" s="72"/>
      <c r="D37" s="48" t="s">
        <v>239</v>
      </c>
      <c r="E37" s="98">
        <v>30000</v>
      </c>
    </row>
    <row r="38" spans="1:5" ht="12.75">
      <c r="A38" s="41"/>
      <c r="B38" s="66"/>
      <c r="C38" s="73">
        <v>4130</v>
      </c>
      <c r="D38" s="43" t="s">
        <v>145</v>
      </c>
      <c r="E38" s="95">
        <v>30000</v>
      </c>
    </row>
    <row r="39" spans="1:5" ht="25.5">
      <c r="A39" s="41"/>
      <c r="B39" s="71">
        <v>85214</v>
      </c>
      <c r="C39" s="72"/>
      <c r="D39" s="48" t="s">
        <v>67</v>
      </c>
      <c r="E39" s="98">
        <v>210000</v>
      </c>
    </row>
    <row r="40" spans="1:5" ht="12.75">
      <c r="A40" s="41"/>
      <c r="B40" s="66"/>
      <c r="C40" s="73">
        <v>3110</v>
      </c>
      <c r="D40" s="43" t="s">
        <v>144</v>
      </c>
      <c r="E40" s="95">
        <v>210000</v>
      </c>
    </row>
    <row r="41" spans="1:5" ht="12.75">
      <c r="A41" s="75"/>
      <c r="B41" s="75"/>
      <c r="C41" s="75"/>
      <c r="D41" s="76" t="s">
        <v>184</v>
      </c>
      <c r="E41" s="99">
        <v>4112691</v>
      </c>
    </row>
  </sheetData>
  <printOptions/>
  <pageMargins left="0.69" right="0.56" top="1" bottom="1" header="0.5" footer="0.5"/>
  <pageSetup firstPageNumber="23" useFirstPageNumber="1" horizontalDpi="600" verticalDpi="600" orientation="portrait" paperSize="9" r:id="rId2"/>
  <headerFooter alignWithMargins="0">
    <oddHeader>&amp;L&amp;"Arial,Pogrubiony"BUDŻET GMINY PACZKÓW NA 2008R.&amp;R&amp;8Zał. nr 6
Plan wydatków na zadania zlecone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showGridLines="0" workbookViewId="0" topLeftCell="A18">
      <selection activeCell="E56" sqref="E56"/>
    </sheetView>
  </sheetViews>
  <sheetFormatPr defaultColWidth="9.140625" defaultRowHeight="12.75"/>
  <cols>
    <col min="1" max="1" width="5.57421875" style="104" bestFit="1" customWidth="1"/>
    <col min="2" max="3" width="8.8515625" style="104" bestFit="1" customWidth="1"/>
    <col min="4" max="4" width="50.140625" style="195" customWidth="1"/>
    <col min="5" max="5" width="16.140625" style="9" customWidth="1"/>
    <col min="6" max="16384" width="8.00390625" style="9" customWidth="1"/>
  </cols>
  <sheetData>
    <row r="1" spans="1:5" s="104" customFormat="1" ht="12.75">
      <c r="A1" s="34" t="s">
        <v>33</v>
      </c>
      <c r="B1" s="59" t="s">
        <v>34</v>
      </c>
      <c r="C1" s="60" t="s">
        <v>73</v>
      </c>
      <c r="D1" s="35" t="s">
        <v>35</v>
      </c>
      <c r="E1" s="93" t="s">
        <v>209</v>
      </c>
    </row>
    <row r="2" spans="1:5" ht="25.5">
      <c r="A2" s="45">
        <v>400</v>
      </c>
      <c r="B2" s="62"/>
      <c r="C2" s="63"/>
      <c r="D2" s="39" t="s">
        <v>101</v>
      </c>
      <c r="E2" s="94">
        <v>158600</v>
      </c>
    </row>
    <row r="3" spans="1:5" ht="12.75">
      <c r="A3" s="41"/>
      <c r="B3" s="68">
        <v>40002</v>
      </c>
      <c r="C3" s="65"/>
      <c r="D3" s="43" t="s">
        <v>102</v>
      </c>
      <c r="E3" s="95">
        <v>158600</v>
      </c>
    </row>
    <row r="4" spans="1:5" ht="12.75">
      <c r="A4" s="41"/>
      <c r="B4" s="66"/>
      <c r="C4" s="70">
        <v>6050</v>
      </c>
      <c r="D4" s="48" t="s">
        <v>104</v>
      </c>
      <c r="E4" s="98">
        <v>158600</v>
      </c>
    </row>
    <row r="5" spans="1:5" ht="12.75">
      <c r="A5" s="41"/>
      <c r="B5" s="66"/>
      <c r="C5" s="100"/>
      <c r="D5" s="101" t="s">
        <v>205</v>
      </c>
      <c r="E5" s="102"/>
    </row>
    <row r="6" spans="1:5" ht="12.75">
      <c r="A6" s="41"/>
      <c r="B6" s="66"/>
      <c r="C6" s="103"/>
      <c r="D6" s="43" t="s">
        <v>206</v>
      </c>
      <c r="E6" s="95">
        <v>158600</v>
      </c>
    </row>
    <row r="7" spans="1:5" ht="12.75">
      <c r="A7" s="45">
        <v>600</v>
      </c>
      <c r="B7" s="62"/>
      <c r="C7" s="63"/>
      <c r="D7" s="39" t="s">
        <v>38</v>
      </c>
      <c r="E7" s="94">
        <f>SUM(E8)</f>
        <v>28000</v>
      </c>
    </row>
    <row r="8" spans="1:5" ht="12.75">
      <c r="A8" s="41"/>
      <c r="B8" s="68">
        <v>60016</v>
      </c>
      <c r="C8" s="65"/>
      <c r="D8" s="43" t="s">
        <v>39</v>
      </c>
      <c r="E8" s="95">
        <f>SUM(E9,E12)</f>
        <v>28000</v>
      </c>
    </row>
    <row r="9" spans="1:5" ht="12.75">
      <c r="A9" s="41"/>
      <c r="B9" s="212"/>
      <c r="C9" s="70">
        <v>6050</v>
      </c>
      <c r="D9" s="48" t="s">
        <v>104</v>
      </c>
      <c r="E9" s="214">
        <v>8000</v>
      </c>
    </row>
    <row r="10" spans="1:5" ht="12.75">
      <c r="A10" s="41"/>
      <c r="B10" s="212"/>
      <c r="C10" s="215"/>
      <c r="D10" s="101" t="s">
        <v>205</v>
      </c>
      <c r="E10" s="217"/>
    </row>
    <row r="11" spans="1:5" ht="12.75">
      <c r="A11" s="41"/>
      <c r="B11" s="212"/>
      <c r="C11" s="216"/>
      <c r="D11" s="213" t="s">
        <v>332</v>
      </c>
      <c r="E11" s="214">
        <v>8000</v>
      </c>
    </row>
    <row r="12" spans="1:5" ht="12.75">
      <c r="A12" s="41"/>
      <c r="B12" s="66"/>
      <c r="C12" s="70">
        <v>6060</v>
      </c>
      <c r="D12" s="48" t="s">
        <v>127</v>
      </c>
      <c r="E12" s="98">
        <v>20000</v>
      </c>
    </row>
    <row r="13" spans="1:5" ht="12.75">
      <c r="A13" s="41"/>
      <c r="B13" s="66"/>
      <c r="C13" s="100"/>
      <c r="D13" s="101" t="s">
        <v>205</v>
      </c>
      <c r="E13" s="102"/>
    </row>
    <row r="14" spans="1:5" ht="25.5">
      <c r="A14" s="41"/>
      <c r="B14" s="66"/>
      <c r="C14" s="103"/>
      <c r="D14" s="43" t="s">
        <v>252</v>
      </c>
      <c r="E14" s="95">
        <v>20000</v>
      </c>
    </row>
    <row r="15" spans="1:5" ht="12.75">
      <c r="A15" s="45">
        <v>700</v>
      </c>
      <c r="B15" s="62"/>
      <c r="C15" s="63"/>
      <c r="D15" s="39" t="s">
        <v>40</v>
      </c>
      <c r="E15" s="94">
        <v>5000</v>
      </c>
    </row>
    <row r="16" spans="1:5" ht="12.75">
      <c r="A16" s="41"/>
      <c r="B16" s="68">
        <v>70005</v>
      </c>
      <c r="C16" s="65"/>
      <c r="D16" s="43" t="s">
        <v>41</v>
      </c>
      <c r="E16" s="95">
        <v>5000</v>
      </c>
    </row>
    <row r="17" spans="1:5" ht="12.75">
      <c r="A17" s="41"/>
      <c r="B17" s="66"/>
      <c r="C17" s="70">
        <v>6060</v>
      </c>
      <c r="D17" s="48" t="s">
        <v>127</v>
      </c>
      <c r="E17" s="98">
        <v>5000</v>
      </c>
    </row>
    <row r="18" spans="1:5" ht="12.75">
      <c r="A18" s="41"/>
      <c r="B18" s="66"/>
      <c r="C18" s="100"/>
      <c r="D18" s="101" t="s">
        <v>205</v>
      </c>
      <c r="E18" s="102"/>
    </row>
    <row r="19" spans="1:5" ht="12.75">
      <c r="A19" s="41"/>
      <c r="B19" s="66"/>
      <c r="C19" s="103"/>
      <c r="D19" s="43" t="s">
        <v>253</v>
      </c>
      <c r="E19" s="95">
        <v>5000</v>
      </c>
    </row>
    <row r="20" spans="1:5" ht="12.75">
      <c r="A20" s="45">
        <v>710</v>
      </c>
      <c r="B20" s="62"/>
      <c r="C20" s="63"/>
      <c r="D20" s="39" t="s">
        <v>111</v>
      </c>
      <c r="E20" s="94">
        <v>245000</v>
      </c>
    </row>
    <row r="21" spans="1:5" ht="12.75">
      <c r="A21" s="41"/>
      <c r="B21" s="68">
        <v>71035</v>
      </c>
      <c r="C21" s="65"/>
      <c r="D21" s="43" t="s">
        <v>114</v>
      </c>
      <c r="E21" s="95">
        <v>245000</v>
      </c>
    </row>
    <row r="22" spans="1:5" ht="12.75">
      <c r="A22" s="41"/>
      <c r="B22" s="66"/>
      <c r="C22" s="70">
        <v>6060</v>
      </c>
      <c r="D22" s="48" t="s">
        <v>127</v>
      </c>
      <c r="E22" s="98">
        <v>245000</v>
      </c>
    </row>
    <row r="23" spans="1:5" ht="12.75">
      <c r="A23" s="41"/>
      <c r="B23" s="66"/>
      <c r="C23" s="100"/>
      <c r="D23" s="101" t="s">
        <v>205</v>
      </c>
      <c r="E23" s="102"/>
    </row>
    <row r="24" spans="1:5" ht="25.5">
      <c r="A24" s="41"/>
      <c r="B24" s="66"/>
      <c r="C24" s="103"/>
      <c r="D24" s="43" t="s">
        <v>254</v>
      </c>
      <c r="E24" s="95">
        <v>245000</v>
      </c>
    </row>
    <row r="25" spans="1:5" ht="12.75">
      <c r="A25" s="45">
        <v>750</v>
      </c>
      <c r="B25" s="62"/>
      <c r="C25" s="63"/>
      <c r="D25" s="39" t="s">
        <v>43</v>
      </c>
      <c r="E25" s="94">
        <v>82000</v>
      </c>
    </row>
    <row r="26" spans="1:5" ht="12.75">
      <c r="A26" s="41"/>
      <c r="B26" s="68">
        <v>75023</v>
      </c>
      <c r="C26" s="65"/>
      <c r="D26" s="43" t="s">
        <v>119</v>
      </c>
      <c r="E26" s="95">
        <v>82000</v>
      </c>
    </row>
    <row r="27" spans="1:5" ht="12.75">
      <c r="A27" s="41"/>
      <c r="B27" s="66"/>
      <c r="C27" s="70">
        <v>6050</v>
      </c>
      <c r="D27" s="48" t="s">
        <v>104</v>
      </c>
      <c r="E27" s="98">
        <v>62000</v>
      </c>
    </row>
    <row r="28" spans="1:5" ht="12.75">
      <c r="A28" s="41"/>
      <c r="B28" s="66"/>
      <c r="C28" s="100"/>
      <c r="D28" s="101" t="s">
        <v>205</v>
      </c>
      <c r="E28" s="102"/>
    </row>
    <row r="29" spans="1:5" ht="12.75">
      <c r="A29" s="41"/>
      <c r="B29" s="66"/>
      <c r="C29" s="100"/>
      <c r="D29" s="43" t="s">
        <v>255</v>
      </c>
      <c r="E29" s="95">
        <v>30000</v>
      </c>
    </row>
    <row r="30" spans="1:5" ht="12.75">
      <c r="A30" s="41"/>
      <c r="B30" s="66"/>
      <c r="C30" s="100"/>
      <c r="D30" s="43" t="s">
        <v>256</v>
      </c>
      <c r="E30" s="95">
        <v>30000</v>
      </c>
    </row>
    <row r="31" spans="1:5" ht="12.75">
      <c r="A31" s="41"/>
      <c r="B31" s="66"/>
      <c r="C31" s="103"/>
      <c r="D31" s="43" t="s">
        <v>207</v>
      </c>
      <c r="E31" s="95">
        <v>2000</v>
      </c>
    </row>
    <row r="32" spans="1:5" ht="12.75">
      <c r="A32" s="41"/>
      <c r="B32" s="66"/>
      <c r="C32" s="70">
        <v>6060</v>
      </c>
      <c r="D32" s="48" t="s">
        <v>127</v>
      </c>
      <c r="E32" s="98">
        <v>20000</v>
      </c>
    </row>
    <row r="33" spans="1:5" ht="12.75">
      <c r="A33" s="41"/>
      <c r="B33" s="66"/>
      <c r="C33" s="100"/>
      <c r="D33" s="101" t="s">
        <v>205</v>
      </c>
      <c r="E33" s="102"/>
    </row>
    <row r="34" spans="1:5" ht="12.75">
      <c r="A34" s="41"/>
      <c r="B34" s="66"/>
      <c r="C34" s="103"/>
      <c r="D34" s="43" t="s">
        <v>257</v>
      </c>
      <c r="E34" s="95">
        <v>20000</v>
      </c>
    </row>
    <row r="35" spans="1:5" ht="12.75">
      <c r="A35" s="178">
        <v>801</v>
      </c>
      <c r="B35" s="62"/>
      <c r="C35" s="63"/>
      <c r="D35" s="39" t="s">
        <v>57</v>
      </c>
      <c r="E35" s="94">
        <f>SUM(E36,E40)</f>
        <v>103000</v>
      </c>
    </row>
    <row r="36" spans="1:5" ht="12.75">
      <c r="A36" s="100"/>
      <c r="B36" s="68">
        <v>80104</v>
      </c>
      <c r="C36" s="65"/>
      <c r="D36" s="43" t="s">
        <v>211</v>
      </c>
      <c r="E36" s="95">
        <v>80000</v>
      </c>
    </row>
    <row r="37" spans="1:5" ht="12.75">
      <c r="A37" s="100"/>
      <c r="B37" s="66"/>
      <c r="C37" s="70">
        <v>6050</v>
      </c>
      <c r="D37" s="48" t="s">
        <v>104</v>
      </c>
      <c r="E37" s="98">
        <v>80000</v>
      </c>
    </row>
    <row r="38" spans="1:5" ht="12.75">
      <c r="A38" s="100"/>
      <c r="B38" s="66"/>
      <c r="C38" s="100"/>
      <c r="D38" s="101" t="s">
        <v>205</v>
      </c>
      <c r="E38" s="102"/>
    </row>
    <row r="39" spans="1:5" ht="25.5">
      <c r="A39" s="100"/>
      <c r="B39" s="66"/>
      <c r="C39" s="103"/>
      <c r="D39" s="43" t="s">
        <v>333</v>
      </c>
      <c r="E39" s="95">
        <v>80000</v>
      </c>
    </row>
    <row r="40" spans="1:5" ht="12.75">
      <c r="A40" s="100"/>
      <c r="B40" s="68">
        <v>80110</v>
      </c>
      <c r="C40" s="65"/>
      <c r="D40" s="43" t="s">
        <v>59</v>
      </c>
      <c r="E40" s="95">
        <v>23000</v>
      </c>
    </row>
    <row r="41" spans="1:5" ht="12.75">
      <c r="A41" s="100"/>
      <c r="B41" s="66"/>
      <c r="C41" s="70">
        <v>6050</v>
      </c>
      <c r="D41" s="48" t="s">
        <v>104</v>
      </c>
      <c r="E41" s="98">
        <v>23000</v>
      </c>
    </row>
    <row r="42" spans="1:5" ht="12.75">
      <c r="A42" s="100"/>
      <c r="B42" s="66"/>
      <c r="C42" s="100"/>
      <c r="D42" s="101" t="s">
        <v>205</v>
      </c>
      <c r="E42" s="102"/>
    </row>
    <row r="43" spans="1:5" ht="12.75">
      <c r="A43" s="100"/>
      <c r="B43" s="66"/>
      <c r="C43" s="103"/>
      <c r="D43" s="43" t="s">
        <v>343</v>
      </c>
      <c r="E43" s="95">
        <v>23000</v>
      </c>
    </row>
    <row r="44" spans="1:5" ht="12.75">
      <c r="A44" s="178">
        <v>921</v>
      </c>
      <c r="B44" s="90"/>
      <c r="C44" s="90"/>
      <c r="D44" s="52" t="s">
        <v>158</v>
      </c>
      <c r="E44" s="97">
        <f>SUM(E45,E50)</f>
        <v>45000</v>
      </c>
    </row>
    <row r="45" spans="1:5" ht="12.75">
      <c r="A45" s="105"/>
      <c r="B45" s="88">
        <v>92109</v>
      </c>
      <c r="C45" s="79"/>
      <c r="D45" s="43" t="s">
        <v>162</v>
      </c>
      <c r="E45" s="95">
        <f>SUM(E46)</f>
        <v>10000</v>
      </c>
    </row>
    <row r="46" spans="1:5" ht="12.75">
      <c r="A46" s="105"/>
      <c r="B46" s="87"/>
      <c r="C46" s="181"/>
      <c r="D46" s="43" t="s">
        <v>335</v>
      </c>
      <c r="E46" s="95">
        <v>10000</v>
      </c>
    </row>
    <row r="47" spans="1:5" ht="38.25">
      <c r="A47" s="105"/>
      <c r="B47" s="87"/>
      <c r="C47" s="70">
        <v>6220</v>
      </c>
      <c r="D47" s="43" t="s">
        <v>345</v>
      </c>
      <c r="E47" s="95">
        <v>10000</v>
      </c>
    </row>
    <row r="48" spans="1:5" ht="12.75">
      <c r="A48" s="105"/>
      <c r="B48" s="87"/>
      <c r="C48" s="105"/>
      <c r="D48" s="175" t="s">
        <v>205</v>
      </c>
      <c r="E48" s="176"/>
    </row>
    <row r="49" spans="1:5" ht="12.75">
      <c r="A49" s="105"/>
      <c r="B49" s="87"/>
      <c r="C49" s="105"/>
      <c r="D49" s="43" t="s">
        <v>346</v>
      </c>
      <c r="E49" s="95">
        <v>10000</v>
      </c>
    </row>
    <row r="50" spans="1:5" ht="12.75">
      <c r="A50" s="105"/>
      <c r="B50" s="88">
        <v>92116</v>
      </c>
      <c r="C50" s="79"/>
      <c r="D50" s="43" t="s">
        <v>163</v>
      </c>
      <c r="E50" s="95">
        <f>SUM(E51)</f>
        <v>35000</v>
      </c>
    </row>
    <row r="51" spans="1:5" ht="12.75">
      <c r="A51" s="105"/>
      <c r="B51" s="87"/>
      <c r="C51" s="181"/>
      <c r="D51" s="43" t="s">
        <v>335</v>
      </c>
      <c r="E51" s="95">
        <v>35000</v>
      </c>
    </row>
    <row r="52" spans="1:5" ht="38.25">
      <c r="A52" s="105"/>
      <c r="B52" s="87"/>
      <c r="C52" s="70">
        <v>6220</v>
      </c>
      <c r="D52" s="43" t="s">
        <v>345</v>
      </c>
      <c r="E52" s="95">
        <v>35000</v>
      </c>
    </row>
    <row r="53" spans="1:5" ht="12.75">
      <c r="A53" s="105"/>
      <c r="B53" s="87"/>
      <c r="C53" s="105"/>
      <c r="D53" s="175" t="s">
        <v>205</v>
      </c>
      <c r="E53" s="95"/>
    </row>
    <row r="54" spans="1:5" ht="12.75">
      <c r="A54" s="107"/>
      <c r="B54" s="89"/>
      <c r="C54" s="107"/>
      <c r="D54" s="43" t="s">
        <v>347</v>
      </c>
      <c r="E54" s="95">
        <v>35000</v>
      </c>
    </row>
    <row r="55" spans="1:5" ht="12.75">
      <c r="A55" s="56"/>
      <c r="B55" s="56"/>
      <c r="C55" s="56"/>
      <c r="D55" s="76" t="s">
        <v>184</v>
      </c>
      <c r="E55" s="99">
        <f>SUM(E44,E35,E25,E20,E15,E7,E2)</f>
        <v>666600</v>
      </c>
    </row>
    <row r="57" ht="12.75">
      <c r="E57" s="160"/>
    </row>
  </sheetData>
  <printOptions/>
  <pageMargins left="0.54" right="0.41" top="1" bottom="1" header="0.46" footer="0.5"/>
  <pageSetup firstPageNumber="24" useFirstPageNumber="1" horizontalDpi="600" verticalDpi="600" orientation="portrait" paperSize="9" r:id="rId2"/>
  <headerFooter alignWithMargins="0">
    <oddHeader>&amp;L&amp;"Arial,Pogrubiony"BUDŻET GMINY PACZKÓW NA 2008R.&amp;R&amp;8Zał. nr 7
Plan wydatków inwestycyjnych wg zadań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9" sqref="A19:B20"/>
    </sheetView>
  </sheetViews>
  <sheetFormatPr defaultColWidth="9.140625" defaultRowHeight="12.75"/>
  <cols>
    <col min="1" max="1" width="5.57421875" style="2" bestFit="1" customWidth="1"/>
    <col min="2" max="3" width="8.8515625" style="2" bestFit="1" customWidth="1"/>
    <col min="4" max="4" width="54.57421875" style="2" customWidth="1"/>
    <col min="5" max="5" width="12.57421875" style="2" bestFit="1" customWidth="1"/>
    <col min="6" max="16384" width="8.00390625" style="2" customWidth="1"/>
  </cols>
  <sheetData>
    <row r="1" spans="1:5" ht="12.75">
      <c r="A1" s="34" t="s">
        <v>33</v>
      </c>
      <c r="B1" s="59" t="s">
        <v>34</v>
      </c>
      <c r="C1" s="60" t="s">
        <v>73</v>
      </c>
      <c r="D1" s="35" t="s">
        <v>35</v>
      </c>
      <c r="E1" s="93" t="s">
        <v>209</v>
      </c>
    </row>
    <row r="2" spans="1:5" ht="12.75">
      <c r="A2" s="45">
        <v>801</v>
      </c>
      <c r="B2" s="78"/>
      <c r="C2" s="90"/>
      <c r="D2" s="39" t="s">
        <v>57</v>
      </c>
      <c r="E2" s="94">
        <v>540000</v>
      </c>
    </row>
    <row r="3" spans="1:5" ht="12.75">
      <c r="A3" s="80"/>
      <c r="B3" s="68">
        <v>80110</v>
      </c>
      <c r="C3" s="79"/>
      <c r="D3" s="43" t="s">
        <v>59</v>
      </c>
      <c r="E3" s="95">
        <v>540000</v>
      </c>
    </row>
    <row r="4" spans="1:5" ht="26.25" customHeight="1">
      <c r="A4" s="80"/>
      <c r="B4" s="81"/>
      <c r="C4" s="70">
        <v>2540</v>
      </c>
      <c r="D4" s="48" t="s">
        <v>137</v>
      </c>
      <c r="E4" s="98">
        <v>540000</v>
      </c>
    </row>
    <row r="5" spans="1:5" ht="12.75">
      <c r="A5" s="80"/>
      <c r="B5" s="81"/>
      <c r="C5" s="105"/>
      <c r="D5" s="101" t="s">
        <v>205</v>
      </c>
      <c r="E5" s="106"/>
    </row>
    <row r="6" spans="1:5" ht="12.75">
      <c r="A6" s="80"/>
      <c r="B6" s="81"/>
      <c r="C6" s="107"/>
      <c r="D6" s="43" t="s">
        <v>258</v>
      </c>
      <c r="E6" s="95">
        <v>540000</v>
      </c>
    </row>
    <row r="7" spans="1:5" ht="12.75">
      <c r="A7" s="45">
        <v>921</v>
      </c>
      <c r="B7" s="78"/>
      <c r="C7" s="90"/>
      <c r="D7" s="39" t="s">
        <v>158</v>
      </c>
      <c r="E7" s="94">
        <v>976536</v>
      </c>
    </row>
    <row r="8" spans="1:5" ht="12.75">
      <c r="A8" s="80"/>
      <c r="B8" s="68">
        <v>92103</v>
      </c>
      <c r="C8" s="79"/>
      <c r="D8" s="43" t="s">
        <v>159</v>
      </c>
      <c r="E8" s="95">
        <v>63330</v>
      </c>
    </row>
    <row r="9" spans="1:5" ht="12.75">
      <c r="A9" s="80"/>
      <c r="B9" s="81"/>
      <c r="C9" s="70">
        <v>2480</v>
      </c>
      <c r="D9" s="48" t="s">
        <v>160</v>
      </c>
      <c r="E9" s="98">
        <v>63330</v>
      </c>
    </row>
    <row r="10" spans="1:5" ht="12.75">
      <c r="A10" s="80"/>
      <c r="B10" s="81"/>
      <c r="C10" s="105"/>
      <c r="D10" s="101" t="s">
        <v>205</v>
      </c>
      <c r="E10" s="106"/>
    </row>
    <row r="11" spans="1:5" ht="12.75">
      <c r="A11" s="80"/>
      <c r="B11" s="81"/>
      <c r="C11" s="107"/>
      <c r="D11" s="43" t="s">
        <v>259</v>
      </c>
      <c r="E11" s="95">
        <v>63330</v>
      </c>
    </row>
    <row r="12" spans="1:5" ht="12.75">
      <c r="A12" s="80"/>
      <c r="B12" s="68">
        <v>92109</v>
      </c>
      <c r="C12" s="79"/>
      <c r="D12" s="43" t="s">
        <v>162</v>
      </c>
      <c r="E12" s="95">
        <v>559716</v>
      </c>
    </row>
    <row r="13" spans="1:5" ht="12.75">
      <c r="A13" s="80"/>
      <c r="B13" s="81"/>
      <c r="C13" s="70">
        <v>2480</v>
      </c>
      <c r="D13" s="48" t="s">
        <v>160</v>
      </c>
      <c r="E13" s="98">
        <v>559716</v>
      </c>
    </row>
    <row r="14" spans="1:5" ht="12.75">
      <c r="A14" s="80"/>
      <c r="B14" s="81"/>
      <c r="C14" s="105"/>
      <c r="D14" s="101" t="s">
        <v>205</v>
      </c>
      <c r="E14" s="106"/>
    </row>
    <row r="15" spans="1:5" ht="12.75">
      <c r="A15" s="80"/>
      <c r="B15" s="81"/>
      <c r="C15" s="105"/>
      <c r="D15" s="43" t="s">
        <v>260</v>
      </c>
      <c r="E15" s="95">
        <v>405910</v>
      </c>
    </row>
    <row r="16" spans="1:5" ht="12.75">
      <c r="A16" s="80"/>
      <c r="B16" s="81"/>
      <c r="C16" s="107"/>
      <c r="D16" s="43" t="s">
        <v>233</v>
      </c>
      <c r="E16" s="95">
        <v>153806</v>
      </c>
    </row>
    <row r="17" spans="1:5" ht="12.75">
      <c r="A17" s="80"/>
      <c r="B17" s="68">
        <v>92116</v>
      </c>
      <c r="C17" s="79"/>
      <c r="D17" s="43" t="s">
        <v>163</v>
      </c>
      <c r="E17" s="95">
        <v>353490</v>
      </c>
    </row>
    <row r="18" spans="1:5" ht="12.75">
      <c r="A18" s="196"/>
      <c r="B18" s="197"/>
      <c r="C18" s="70">
        <v>2480</v>
      </c>
      <c r="D18" s="48" t="s">
        <v>160</v>
      </c>
      <c r="E18" s="98">
        <v>353490</v>
      </c>
    </row>
    <row r="19" spans="1:5" ht="12.75">
      <c r="A19" s="198"/>
      <c r="B19" s="87"/>
      <c r="C19" s="105"/>
      <c r="D19" s="101" t="s">
        <v>205</v>
      </c>
      <c r="E19" s="106"/>
    </row>
    <row r="20" spans="1:5" ht="12.75">
      <c r="A20" s="199"/>
      <c r="B20" s="89"/>
      <c r="C20" s="107"/>
      <c r="D20" s="43" t="s">
        <v>261</v>
      </c>
      <c r="E20" s="95">
        <v>353490</v>
      </c>
    </row>
    <row r="21" spans="1:5" ht="12.75">
      <c r="A21" s="84"/>
      <c r="B21" s="84"/>
      <c r="C21" s="83"/>
      <c r="D21" s="76" t="s">
        <v>184</v>
      </c>
      <c r="E21" s="99">
        <v>1516536</v>
      </c>
    </row>
  </sheetData>
  <printOptions/>
  <pageMargins left="0.62" right="0.41" top="1" bottom="1" header="0.5" footer="0.5"/>
  <pageSetup firstPageNumber="26" useFirstPageNumber="1" horizontalDpi="600" verticalDpi="600" orientation="portrait" paperSize="9" r:id="rId2"/>
  <headerFooter alignWithMargins="0">
    <oddHeader>&amp;L&amp;"Arial,Pogrubiony"BUDŻET GMINY PACZKÓW NA 2008R.&amp;R&amp;8Zał. nr 8
Plan dotacji  podmiotowych</oddHead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E25" sqref="E25"/>
    </sheetView>
  </sheetViews>
  <sheetFormatPr defaultColWidth="9.140625" defaultRowHeight="12.75"/>
  <cols>
    <col min="1" max="1" width="6.00390625" style="7" bestFit="1" customWidth="1"/>
    <col min="2" max="3" width="8.8515625" style="7" bestFit="1" customWidth="1"/>
    <col min="4" max="4" width="54.140625" style="2" customWidth="1"/>
    <col min="5" max="5" width="13.57421875" style="2" bestFit="1" customWidth="1"/>
    <col min="6" max="16384" width="8.00390625" style="2" customWidth="1"/>
  </cols>
  <sheetData>
    <row r="1" spans="1:5" ht="12.75">
      <c r="A1" s="60" t="s">
        <v>33</v>
      </c>
      <c r="B1" s="60" t="s">
        <v>34</v>
      </c>
      <c r="C1" s="60" t="s">
        <v>73</v>
      </c>
      <c r="D1" s="35" t="s">
        <v>35</v>
      </c>
      <c r="E1" s="35" t="s">
        <v>209</v>
      </c>
    </row>
    <row r="2" spans="1:5" ht="12.75">
      <c r="A2" s="108">
        <v>851</v>
      </c>
      <c r="B2" s="79"/>
      <c r="C2" s="79"/>
      <c r="D2" s="52" t="s">
        <v>61</v>
      </c>
      <c r="E2" s="109">
        <f>SUM(E3,E5)</f>
        <v>11392</v>
      </c>
    </row>
    <row r="3" spans="1:5" ht="12.75">
      <c r="A3" s="79"/>
      <c r="B3" s="55">
        <v>85153</v>
      </c>
      <c r="C3" s="79"/>
      <c r="D3" s="43" t="s">
        <v>143</v>
      </c>
      <c r="E3" s="110">
        <v>5000</v>
      </c>
    </row>
    <row r="4" spans="1:5" ht="25.5">
      <c r="A4" s="79"/>
      <c r="B4" s="79"/>
      <c r="C4" s="73">
        <v>2820</v>
      </c>
      <c r="D4" s="43" t="s">
        <v>262</v>
      </c>
      <c r="E4" s="110">
        <v>5000</v>
      </c>
    </row>
    <row r="5" spans="1:5" ht="12.75">
      <c r="A5" s="79"/>
      <c r="B5" s="55">
        <v>85195</v>
      </c>
      <c r="C5" s="79"/>
      <c r="D5" s="43" t="s">
        <v>37</v>
      </c>
      <c r="E5" s="110">
        <v>6392</v>
      </c>
    </row>
    <row r="6" spans="1:5" ht="25.5">
      <c r="A6" s="79"/>
      <c r="B6" s="79"/>
      <c r="C6" s="73">
        <v>2820</v>
      </c>
      <c r="D6" s="43" t="s">
        <v>262</v>
      </c>
      <c r="E6" s="110">
        <v>6392</v>
      </c>
    </row>
    <row r="7" spans="1:5" ht="12.75">
      <c r="A7" s="108">
        <v>852</v>
      </c>
      <c r="B7" s="79"/>
      <c r="C7" s="79"/>
      <c r="D7" s="52" t="s">
        <v>65</v>
      </c>
      <c r="E7" s="111">
        <v>20000</v>
      </c>
    </row>
    <row r="8" spans="1:5" ht="12.75">
      <c r="A8" s="79"/>
      <c r="B8" s="55">
        <v>85228</v>
      </c>
      <c r="C8" s="79"/>
      <c r="D8" s="43" t="s">
        <v>69</v>
      </c>
      <c r="E8" s="112">
        <v>20000</v>
      </c>
    </row>
    <row r="9" spans="1:5" ht="38.25">
      <c r="A9" s="79"/>
      <c r="B9" s="79"/>
      <c r="C9" s="73">
        <v>2830</v>
      </c>
      <c r="D9" s="43" t="s">
        <v>263</v>
      </c>
      <c r="E9" s="112">
        <v>20000</v>
      </c>
    </row>
    <row r="10" spans="1:5" ht="12.75">
      <c r="A10" s="108">
        <v>921</v>
      </c>
      <c r="B10" s="79"/>
      <c r="C10" s="79"/>
      <c r="D10" s="52" t="s">
        <v>158</v>
      </c>
      <c r="E10" s="111">
        <f>SUM(E11,E13,E15,E17)</f>
        <v>75000</v>
      </c>
    </row>
    <row r="11" spans="1:5" ht="12.75">
      <c r="A11" s="108"/>
      <c r="B11" s="55">
        <v>92105</v>
      </c>
      <c r="C11" s="79"/>
      <c r="D11" s="43" t="s">
        <v>161</v>
      </c>
      <c r="E11" s="221">
        <v>20000</v>
      </c>
    </row>
    <row r="12" spans="1:5" ht="25.5">
      <c r="A12" s="108"/>
      <c r="B12" s="79"/>
      <c r="C12" s="73">
        <v>2820</v>
      </c>
      <c r="D12" s="43" t="s">
        <v>262</v>
      </c>
      <c r="E12" s="221">
        <v>20000</v>
      </c>
    </row>
    <row r="13" spans="1:5" ht="12.75">
      <c r="A13" s="108"/>
      <c r="B13" s="88">
        <v>92109</v>
      </c>
      <c r="C13" s="79"/>
      <c r="D13" s="43" t="s">
        <v>162</v>
      </c>
      <c r="E13" s="95">
        <f>SUM(E14)</f>
        <v>10000</v>
      </c>
    </row>
    <row r="14" spans="1:5" ht="38.25">
      <c r="A14" s="108"/>
      <c r="B14" s="79"/>
      <c r="C14" s="70">
        <v>6220</v>
      </c>
      <c r="D14" s="43" t="s">
        <v>345</v>
      </c>
      <c r="E14" s="95">
        <v>10000</v>
      </c>
    </row>
    <row r="15" spans="1:5" ht="12.75">
      <c r="A15" s="108"/>
      <c r="B15" s="88">
        <v>92116</v>
      </c>
      <c r="C15" s="79"/>
      <c r="D15" s="43" t="s">
        <v>163</v>
      </c>
      <c r="E15" s="95">
        <f>SUM(E16)</f>
        <v>35000</v>
      </c>
    </row>
    <row r="16" spans="1:5" ht="38.25">
      <c r="A16" s="108"/>
      <c r="B16" s="79"/>
      <c r="C16" s="70">
        <v>6220</v>
      </c>
      <c r="D16" s="43" t="s">
        <v>345</v>
      </c>
      <c r="E16" s="95">
        <v>35000</v>
      </c>
    </row>
    <row r="17" spans="1:5" ht="12.75">
      <c r="A17" s="79"/>
      <c r="B17" s="55">
        <v>92120</v>
      </c>
      <c r="C17" s="79"/>
      <c r="D17" s="43" t="s">
        <v>208</v>
      </c>
      <c r="E17" s="112">
        <v>10000</v>
      </c>
    </row>
    <row r="18" spans="1:5" ht="41.25" customHeight="1">
      <c r="A18" s="79"/>
      <c r="B18" s="79"/>
      <c r="C18" s="73">
        <v>2720</v>
      </c>
      <c r="D18" s="43" t="s">
        <v>264</v>
      </c>
      <c r="E18" s="112">
        <v>10000</v>
      </c>
    </row>
    <row r="19" spans="1:5" ht="12.75">
      <c r="A19" s="108">
        <v>926</v>
      </c>
      <c r="B19" s="79"/>
      <c r="C19" s="79"/>
      <c r="D19" s="52" t="s">
        <v>164</v>
      </c>
      <c r="E19" s="113">
        <v>340500</v>
      </c>
    </row>
    <row r="20" spans="1:5" ht="12.75">
      <c r="A20" s="79"/>
      <c r="B20" s="55">
        <v>92601</v>
      </c>
      <c r="C20" s="79"/>
      <c r="D20" s="43" t="s">
        <v>165</v>
      </c>
      <c r="E20" s="112">
        <v>80500</v>
      </c>
    </row>
    <row r="21" spans="1:5" ht="12.75">
      <c r="A21" s="79"/>
      <c r="B21" s="79"/>
      <c r="C21" s="73">
        <v>2650</v>
      </c>
      <c r="D21" s="43" t="s">
        <v>151</v>
      </c>
      <c r="E21" s="112">
        <v>80500</v>
      </c>
    </row>
    <row r="22" spans="1:5" ht="12.75">
      <c r="A22" s="79"/>
      <c r="B22" s="55">
        <v>92605</v>
      </c>
      <c r="C22" s="79"/>
      <c r="D22" s="43" t="s">
        <v>166</v>
      </c>
      <c r="E22" s="114">
        <v>260000</v>
      </c>
    </row>
    <row r="23" spans="1:5" ht="25.5">
      <c r="A23" s="79"/>
      <c r="B23" s="79"/>
      <c r="C23" s="73">
        <v>2820</v>
      </c>
      <c r="D23" s="43" t="s">
        <v>262</v>
      </c>
      <c r="E23" s="114">
        <v>260000</v>
      </c>
    </row>
    <row r="24" spans="1:5" ht="12.75">
      <c r="A24" s="84"/>
      <c r="B24" s="84"/>
      <c r="C24" s="84"/>
      <c r="D24" s="57" t="s">
        <v>184</v>
      </c>
      <c r="E24" s="115">
        <f>SUM(E19,E10,E7,E2)</f>
        <v>446892</v>
      </c>
    </row>
  </sheetData>
  <printOptions/>
  <pageMargins left="0.4724409448818898" right="0.2755905511811024" top="0.984251968503937" bottom="0.984251968503937" header="0.5118110236220472" footer="0.5118110236220472"/>
  <pageSetup firstPageNumber="27" useFirstPageNumber="1" horizontalDpi="600" verticalDpi="600" orientation="portrait" paperSize="9" r:id="rId2"/>
  <headerFooter alignWithMargins="0">
    <oddHeader>&amp;L&amp;"Arial,Pogrubiony"BUDŻET GMINY PACZKÓW NA 2008R.&amp;R&amp;8Zał. nr 9
Plan dotacji celowych i 
przedmiotowych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2008-01-28T09:48:51Z</cp:lastPrinted>
  <dcterms:created xsi:type="dcterms:W3CDTF">2005-01-26T07:18:18Z</dcterms:created>
  <dcterms:modified xsi:type="dcterms:W3CDTF">2008-01-30T08:39:18Z</dcterms:modified>
  <cp:category/>
  <cp:version/>
  <cp:contentType/>
  <cp:contentStatus/>
</cp:coreProperties>
</file>