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75" windowHeight="10995" activeTab="0"/>
  </bookViews>
  <sheets>
    <sheet name="Zał.1" sheetId="1" r:id="rId1"/>
    <sheet name="Zał.2" sheetId="2" r:id="rId2"/>
    <sheet name="Zał.3" sheetId="3" r:id="rId3"/>
    <sheet name="Arkusz2" sheetId="4" r:id="rId4"/>
    <sheet name="Arkusz3" sheetId="5" r:id="rId5"/>
  </sheets>
  <definedNames/>
  <calcPr fullCalcOnLoad="1"/>
</workbook>
</file>

<file path=xl/sharedStrings.xml><?xml version="1.0" encoding="utf-8"?>
<sst xmlns="http://schemas.openxmlformats.org/spreadsheetml/2006/main" count="714" uniqueCount="271">
  <si>
    <t>Dział</t>
  </si>
  <si>
    <t>Rozdz.</t>
  </si>
  <si>
    <t>Par.</t>
  </si>
  <si>
    <t>Treść</t>
  </si>
  <si>
    <t xml:space="preserve">Plan </t>
  </si>
  <si>
    <t>Wykonanie</t>
  </si>
  <si>
    <t>%</t>
  </si>
  <si>
    <t>Rolnictwo i łowiectwo</t>
  </si>
  <si>
    <t>Zwalczanie chorób zakaźnych zwierząt oraz badania monitoringowe</t>
  </si>
  <si>
    <t>pozostałości chemicznych i biologicznych w tkankach zwierząt i</t>
  </si>
  <si>
    <t>produktach pochodzenia zwierzęcego.</t>
  </si>
  <si>
    <t>Wpływy z różnych opłat</t>
  </si>
  <si>
    <t>Agencja Restrukturyzacji i Modernizacji Rolnictwa</t>
  </si>
  <si>
    <t>Środki otrzymane od pozostałych jednostek zaliczanych do sektora</t>
  </si>
  <si>
    <t>finansów publicznych na realizację zadań bieżących jednostek</t>
  </si>
  <si>
    <t>zaliczanych do sektora finansów publicznych</t>
  </si>
  <si>
    <t>Pozostała działalność</t>
  </si>
  <si>
    <t>Dochody z najmu i dzierżawy składników majątkowych Skarbu</t>
  </si>
  <si>
    <t>Państwa, jednostek samorządu terytorialnego  lub innych jednostek</t>
  </si>
  <si>
    <t>zaliczanych do sektora finansów publicznych oraz innych umów o</t>
  </si>
  <si>
    <t>podobnym charakterze</t>
  </si>
  <si>
    <t xml:space="preserve">Dotacje otrzymane z funduszy celowych na lub finansowanie </t>
  </si>
  <si>
    <t xml:space="preserve">dofinansowanie kosztów realizacji inwestycji i zakupów </t>
  </si>
  <si>
    <t>inwestycyjnych jednostek sektora finansów publicznych</t>
  </si>
  <si>
    <t>Turystyka</t>
  </si>
  <si>
    <t>Ośrodki informacji turystycznej</t>
  </si>
  <si>
    <t>Wpływy ze sprzedaży wyrobów i składników majątkowych</t>
  </si>
  <si>
    <t>Pozostałe odsetki</t>
  </si>
  <si>
    <t>x</t>
  </si>
  <si>
    <t>Środki na dofinansowanie własnych zadań bieżących gmin (związków</t>
  </si>
  <si>
    <t>gmin), powiatów (związków powiatów), samorządów województw,</t>
  </si>
  <si>
    <t>pozyskane z innych źródeł</t>
  </si>
  <si>
    <t>Wpływy z różnych dochodów</t>
  </si>
  <si>
    <t>Gospodarka mieszkaniowa</t>
  </si>
  <si>
    <t>Gospodarka gruntami i nieruchomościami</t>
  </si>
  <si>
    <t>Wpływy z opłat za zarząd, użytkowanie i użytkowanie wieczyste</t>
  </si>
  <si>
    <t>nieruchomości</t>
  </si>
  <si>
    <t>0490</t>
  </si>
  <si>
    <t>Wpływy z innych lokalnych opłat pobieranych przez jednostki</t>
  </si>
  <si>
    <t>samorządu terytorialnego na podst. odręnych ustaw</t>
  </si>
  <si>
    <t>Wpływy z usług</t>
  </si>
  <si>
    <t>Dotacje celowe otrzymane z budżetu państwa na realizację zadań</t>
  </si>
  <si>
    <t>bieżących z zakresu administracji rządowej  oraz innych zadań</t>
  </si>
  <si>
    <t>zleconych gminie (związkom gmin) ustawami</t>
  </si>
  <si>
    <t>Administracja publiczna</t>
  </si>
  <si>
    <t>Urzędy wojewódzkie</t>
  </si>
  <si>
    <t>Dotacje celowe otrzymane z budżetu państwa na zadania bieżące</t>
  </si>
  <si>
    <t>realizowane przez gminę na podstawie porozumień z organami</t>
  </si>
  <si>
    <t>administracji rządowej</t>
  </si>
  <si>
    <t>Urzędy naczelnych organów władzy państwowej, kontroli i</t>
  </si>
  <si>
    <t>ochrony prawa oraz sądownictwa</t>
  </si>
  <si>
    <t>Urzędu naczelnych organów władzy państwowej, kontroli i ochrony</t>
  </si>
  <si>
    <t>prawa</t>
  </si>
  <si>
    <t>Wybory do Parlamentu Europejskiego</t>
  </si>
  <si>
    <t>Bezpieczeństwo publiczne i ochrona przeciwpożarowa</t>
  </si>
  <si>
    <t>Obrona cywilna</t>
  </si>
  <si>
    <t>Dotacje celowe otrzymane z budżetu państwa na inwestycje i zakupy</t>
  </si>
  <si>
    <t>inwestycyjne z zakresu administracji rządowej oraz innych zadań</t>
  </si>
  <si>
    <t>zleconych gminom ustawami</t>
  </si>
  <si>
    <t>Straż Miejska</t>
  </si>
  <si>
    <t>Grzywny, mandaty i inne kary pieniężne od ludności</t>
  </si>
  <si>
    <t>Dochody od osób prawnych, od osób fizycznych i od innych</t>
  </si>
  <si>
    <t>jednostek nieposiadających osobowości prawnej oraz wydatki</t>
  </si>
  <si>
    <t>związane z ich poborem</t>
  </si>
  <si>
    <t>Wpływy z podatku dochodowego od osób fizycznych</t>
  </si>
  <si>
    <t>Podatek od działalności gospodarczej osób fizycznych, opłacany w</t>
  </si>
  <si>
    <t>formie karty podatkowej</t>
  </si>
  <si>
    <t>Odsetki od nieterminowych wpłat z tytułu podatków i opłat</t>
  </si>
  <si>
    <t>Wpływy z podatku rolnego, podatku leśnego, podatku od czynności</t>
  </si>
  <si>
    <t>cywilnoprawnych, podatków i opłat lokalnych od osób prawnych</t>
  </si>
  <si>
    <t>i innych jednostek organizacyjnych</t>
  </si>
  <si>
    <t>Podatek od nieruchomości</t>
  </si>
  <si>
    <t>Podatek rolny</t>
  </si>
  <si>
    <t>Podatek leśny</t>
  </si>
  <si>
    <t>Podatek od środków transportowych</t>
  </si>
  <si>
    <t>Podatek od spadków i darowizn</t>
  </si>
  <si>
    <t>Podatek od posiadania psów</t>
  </si>
  <si>
    <t>Wpływy z opłaty targowej</t>
  </si>
  <si>
    <t>Podatek od czynności cywilnoprawnych</t>
  </si>
  <si>
    <t>Wpływy z innych opłat stanowiących dochody jednostek samorządu</t>
  </si>
  <si>
    <t>terytorialnego na podstawie ustaw</t>
  </si>
  <si>
    <t>Wpływy z opłaty skarbowej</t>
  </si>
  <si>
    <t>Wpływy z opłaty administracyjnej za czynności urzędowe</t>
  </si>
  <si>
    <t xml:space="preserve">Wpływy z innych lokalnych opłat pobieranych przez  jednostki </t>
  </si>
  <si>
    <t>samorządu terytorialnego na podst. odrębnych ustaw</t>
  </si>
  <si>
    <t>Wpływy z różnych rozliczeń</t>
  </si>
  <si>
    <t>Wpływy z opłaty eksploatacyjnej</t>
  </si>
  <si>
    <t>Udziały gmin w podatkach stanowiących dochód budżetu państwa</t>
  </si>
  <si>
    <t>Podatek dochodowy od osób fizycznych</t>
  </si>
  <si>
    <t>Podatek dochodowy od osób prawnych</t>
  </si>
  <si>
    <t>Pobór podatków, opłat i niepodatkowych należności budżetowych</t>
  </si>
  <si>
    <t>Różne rozliczenia</t>
  </si>
  <si>
    <t>Część oświatowa subwencji ogólnej dla jednostek samorządu</t>
  </si>
  <si>
    <t>terytorialnego</t>
  </si>
  <si>
    <t>Subwencje ogólne z budżetu państwa</t>
  </si>
  <si>
    <t>Część rekompensująca subwencji ogólnej dla gmin</t>
  </si>
  <si>
    <t>Część wyrównawcza subwencji ogólnej dla gmin</t>
  </si>
  <si>
    <t>Różne rozliczenia finansowe</t>
  </si>
  <si>
    <t>0350</t>
  </si>
  <si>
    <t>0360</t>
  </si>
  <si>
    <t>0410</t>
  </si>
  <si>
    <t>5000</t>
  </si>
  <si>
    <t>0910</t>
  </si>
  <si>
    <t>Wpływy do budżetu nadwyżki środków obrotowych zakładu</t>
  </si>
  <si>
    <t>budżetowego</t>
  </si>
  <si>
    <t>Część równoważąca subwencji ogólnej dla gmin</t>
  </si>
  <si>
    <t>Oświata i wychowanie</t>
  </si>
  <si>
    <t>Szkoły podstawowe</t>
  </si>
  <si>
    <t>Dotacje celowe otrzymane z budżetu państwa na realizację własnych</t>
  </si>
  <si>
    <t>zadań bieżących gmin ( związków gmin)</t>
  </si>
  <si>
    <t>Przedszkola</t>
  </si>
  <si>
    <t>Kuratoria oświaty</t>
  </si>
  <si>
    <t>Ochrona zdrowia</t>
  </si>
  <si>
    <t>Przeciwdziałanie alkoholizmowi</t>
  </si>
  <si>
    <t>Wpływy  z opłat za zezwolenia na sprzedaż alkoholu</t>
  </si>
  <si>
    <t>Pomoc społeczna</t>
  </si>
  <si>
    <t>Świadczenia rodzinne oraz składki na ubezpieczenia emerytalne i</t>
  </si>
  <si>
    <t>rentowe z ubezpieczenia społecznego</t>
  </si>
  <si>
    <t>Składki na ubezpieczenie zdrowotne opłacane za osoby pobierające</t>
  </si>
  <si>
    <t>niektóre świadczenia z pomocy społecznej oraz niektóre świadczenia</t>
  </si>
  <si>
    <t xml:space="preserve">rodzinne </t>
  </si>
  <si>
    <t>Zasiłki i pomoc w naturze oraz składki na ubezpieczenia społeczne</t>
  </si>
  <si>
    <t>Zasiłki rodzinne, pielęgnacyjne i wychowawcze</t>
  </si>
  <si>
    <t>Ośrodki pomocy społecznej</t>
  </si>
  <si>
    <t>Usługi opiekuńcze i specjalistyczne usługi opiekuńcze</t>
  </si>
  <si>
    <t>Gospodarka komunalna i ochrona środowiska</t>
  </si>
  <si>
    <t>Gospodarka odpadami</t>
  </si>
  <si>
    <t>Ochrona powietrza atmosferycznego i klimatu</t>
  </si>
  <si>
    <t xml:space="preserve">Dotacje z funduszy celowych na finansowanie lub dofinansowanie  </t>
  </si>
  <si>
    <t>kosztów realizacji inwestycji i zakupów inwestycyjnych jednostek</t>
  </si>
  <si>
    <t>sektora finasów publicznych</t>
  </si>
  <si>
    <t>Oświetlenie ulic, placów i dróg</t>
  </si>
  <si>
    <t>Wpływy i wydatki związane z gromadzeniem środków z opłat</t>
  </si>
  <si>
    <t>produktowych</t>
  </si>
  <si>
    <t>Wpływy z opłaty produktowej</t>
  </si>
  <si>
    <t>Kultura i ochrona dziedzictwa narodowego</t>
  </si>
  <si>
    <t>Pozostałe zadania w zakresie kultury</t>
  </si>
  <si>
    <t>Biblioteki</t>
  </si>
  <si>
    <t>Dotacje celowe otrzymane z powiatu na zadania bieżące realizowane</t>
  </si>
  <si>
    <t>na podstawie porozumień między jednostkami samorządu terytorial.</t>
  </si>
  <si>
    <t>Kultura fizyczna i sport</t>
  </si>
  <si>
    <t>Obiekty sportowe</t>
  </si>
  <si>
    <t>Dotacje celowe otrzymane ze środków specjalnych na finansowanie lub</t>
  </si>
  <si>
    <t>dofinansowanie zadań inwestycyjnych</t>
  </si>
  <si>
    <t>Razem</t>
  </si>
  <si>
    <t>Rozdział</t>
  </si>
  <si>
    <t>Paragraf</t>
  </si>
  <si>
    <t>Plan</t>
  </si>
  <si>
    <t xml:space="preserve">Wykonanie </t>
  </si>
  <si>
    <t>Zarządy melioracji i urządzeń wodnych</t>
  </si>
  <si>
    <t>Wydatki bieżące</t>
  </si>
  <si>
    <t>Opłaty na rzecz budżetu państwa</t>
  </si>
  <si>
    <t>Spółki wodne</t>
  </si>
  <si>
    <t>Zakup usług pozostałych</t>
  </si>
  <si>
    <t>Izby rolnicze</t>
  </si>
  <si>
    <t xml:space="preserve">Wpłaty gmin na rzecz izb  rolniczych  w wysokości  </t>
  </si>
  <si>
    <t>2% uzyskanych wpływów z podatku rolnego</t>
  </si>
  <si>
    <t>Zakup materiałów i wyposażenia</t>
  </si>
  <si>
    <t>Wydatki majątkowe</t>
  </si>
  <si>
    <t>Wydatki inwestycyjne jednostek budżetowych</t>
  </si>
  <si>
    <t>Transport i łączność</t>
  </si>
  <si>
    <t>Drogi publiczne gminne</t>
  </si>
  <si>
    <t>Zakup usług remontowych</t>
  </si>
  <si>
    <t>Drogi wewnętrzne</t>
  </si>
  <si>
    <t>Wynagrodzenia osobowe pracowników</t>
  </si>
  <si>
    <t>Dodatkowe wynagrodzenie roczne</t>
  </si>
  <si>
    <t>Składki na ubezpieczenia społeczne</t>
  </si>
  <si>
    <t>Składki na Fundusz Pracy</t>
  </si>
  <si>
    <t>Zakup energii</t>
  </si>
  <si>
    <t>Podróże służbowe krajowe</t>
  </si>
  <si>
    <t>Różne opłaty i składki</t>
  </si>
  <si>
    <t>Odpisy na zakładowy fundusz świadczeń socjalnych</t>
  </si>
  <si>
    <t>Opłaty na rzecz budżetów jednostek samorządu terytorialnego</t>
  </si>
  <si>
    <t>Działalność usługowa</t>
  </si>
  <si>
    <t>Plany zagospodarowania przestrzennego</t>
  </si>
  <si>
    <t>Prace geodezyjne i kartograficzne (nieinwestycyjne)</t>
  </si>
  <si>
    <t>Cmentarze</t>
  </si>
  <si>
    <t>Rady gmin (miast i miast na prawach powiatu)</t>
  </si>
  <si>
    <t>Różne wydatki na rzecz osób fizycznych</t>
  </si>
  <si>
    <t>Urzędy gmin (miast i miast na prawach powiatu)</t>
  </si>
  <si>
    <t>Nagrody i wydatki osobowe niezaliczone do wynagrodzeń</t>
  </si>
  <si>
    <t>Wpłaty na PFRON</t>
  </si>
  <si>
    <t>Zakup usług zdrowotnych</t>
  </si>
  <si>
    <t>Podróże służbowe zagraniczne</t>
  </si>
  <si>
    <t>Wydatki na zakupy inwestycyjne jednostek budżetowych</t>
  </si>
  <si>
    <t xml:space="preserve">Urzędy naczelnych organów władzy państwowej, </t>
  </si>
  <si>
    <t>kontroli i ochrony prawa oraz sądownictwa</t>
  </si>
  <si>
    <t xml:space="preserve">Urzędu naczelnych organów władzy państwowej, kontroli i </t>
  </si>
  <si>
    <t>ochrony prawa</t>
  </si>
  <si>
    <t>Ochotnicze straże pożarne</t>
  </si>
  <si>
    <t xml:space="preserve">Dochody od osób prawnych, od osób fizycznych </t>
  </si>
  <si>
    <t xml:space="preserve">i od innych jednosteknieposiadających osobowości </t>
  </si>
  <si>
    <t>prawnej oraz wydatki związane z ich poborem</t>
  </si>
  <si>
    <t>Wynagrodzenia agencyjno-prowizyjne</t>
  </si>
  <si>
    <t>Obsługa długu publicznego</t>
  </si>
  <si>
    <t>Obsługa kredytów podmiotów krajowych</t>
  </si>
  <si>
    <t xml:space="preserve">Odsetki i dyskonto od krajowych skarbowych papierów </t>
  </si>
  <si>
    <t>wartościowych oraz od krajowych pożyczek i kredytów</t>
  </si>
  <si>
    <t>Rozliczenia między jednostkami samorządu terytorialnego</t>
  </si>
  <si>
    <t xml:space="preserve">Wpłaty gmin i powiatów na rzecz innych jednostek samorządu </t>
  </si>
  <si>
    <t xml:space="preserve">terytorialnego oraz związków gmin lub związków powiatów </t>
  </si>
  <si>
    <t>na dofinansowanie zadań bieżących</t>
  </si>
  <si>
    <t xml:space="preserve">Kary i odszkodowania wypłacane na rzecz osób prawnych </t>
  </si>
  <si>
    <t>Rezerwy ogólne i celowe</t>
  </si>
  <si>
    <t>Rezerwy</t>
  </si>
  <si>
    <t>Zakup środków żywności</t>
  </si>
  <si>
    <t>Zakup pomocy naukowych, dydaktycznych i książek</t>
  </si>
  <si>
    <t>Gimnazja</t>
  </si>
  <si>
    <t xml:space="preserve">Dotacja podmiotowa z budżetu dla niepublicznej jednostki </t>
  </si>
  <si>
    <t>systemu oświaty</t>
  </si>
  <si>
    <t>Dowożenie uczniów do szkół</t>
  </si>
  <si>
    <t>Dokształcanie i doskonalenie nauczycieli</t>
  </si>
  <si>
    <t>Świadczenia rodzinne oraz składki na ubezpieczenia emerytalne</t>
  </si>
  <si>
    <t xml:space="preserve"> i rentowe z ubezpieczenia społecznego</t>
  </si>
  <si>
    <t>Świadczenia społeczne</t>
  </si>
  <si>
    <t xml:space="preserve">Składki na ubezpieczenie zdrowotne opłacane za osoby </t>
  </si>
  <si>
    <t xml:space="preserve">pobierające niektóre świadczenia z pomocy społecznej  </t>
  </si>
  <si>
    <t>oraz niektóre świadczenia rodzinne</t>
  </si>
  <si>
    <t>Składki na ubezpieczenie zdrowotne</t>
  </si>
  <si>
    <t>Dodatki mieszkaniowe</t>
  </si>
  <si>
    <t>Edukacyjna opieka wychowawcza</t>
  </si>
  <si>
    <t>Świetlice szkolne</t>
  </si>
  <si>
    <t>Gospodarka ściekowa i ochrona wód</t>
  </si>
  <si>
    <t>Dotacja przedmiotowa z budżetu dla zakładu budżetowego</t>
  </si>
  <si>
    <t>Oczyszczanie miast i wsi</t>
  </si>
  <si>
    <t>Utrzymanie zieleni w miastach i gminach</t>
  </si>
  <si>
    <t>Zadania w zakresie kinematografii</t>
  </si>
  <si>
    <t>Dotacja podmiotowa z budżetu dla instytucji kultury</t>
  </si>
  <si>
    <t>Domy i ośrodki kultury, świetlice i kluby</t>
  </si>
  <si>
    <t xml:space="preserve">Dotacja przedmiotowa z budżetu dla pozostałych jednostek </t>
  </si>
  <si>
    <t>sektora finansów publicznych</t>
  </si>
  <si>
    <t>Ochrona i konserwacja zabytków</t>
  </si>
  <si>
    <t xml:space="preserve">Dotacja podmiotowa z budżetu dla jednostek niezaliczanych </t>
  </si>
  <si>
    <t>do sektora finansów publicznych</t>
  </si>
  <si>
    <t xml:space="preserve">Dotacja celowa z budżetu na finansowanie lub dofinansowanie </t>
  </si>
  <si>
    <t>zadań zleconych do realizacji stowarzyszeniom</t>
  </si>
  <si>
    <t xml:space="preserve">Dotacja podmiotowa z budżetu dla pozostałych jednostek sektora </t>
  </si>
  <si>
    <t>finansów publicznych</t>
  </si>
  <si>
    <t>Zadania w zakresie kultury fizycznej i sportu</t>
  </si>
  <si>
    <t>Wyszczególnienie</t>
  </si>
  <si>
    <t>wyk.</t>
  </si>
  <si>
    <t>Dochody</t>
  </si>
  <si>
    <t>20.303.971 zł</t>
  </si>
  <si>
    <t>20.368.039 zł</t>
  </si>
  <si>
    <t>Wydatki</t>
  </si>
  <si>
    <t>- wydatki bieżące</t>
  </si>
  <si>
    <t>- wydatki majątkowe</t>
  </si>
  <si>
    <t>23.695.038 zł</t>
  </si>
  <si>
    <t>20.265.865 zł</t>
  </si>
  <si>
    <t>3.429.173 zł</t>
  </si>
  <si>
    <t>23.039.897 zł</t>
  </si>
  <si>
    <t>19.744.279 zł</t>
  </si>
  <si>
    <t>3.295.618 zł</t>
  </si>
  <si>
    <t>97 %</t>
  </si>
  <si>
    <t xml:space="preserve"> 97 %</t>
  </si>
  <si>
    <t>96 %</t>
  </si>
  <si>
    <t>Deficyt</t>
  </si>
  <si>
    <t>-3.391.067 zł</t>
  </si>
  <si>
    <t>-2.671.858 zł</t>
  </si>
  <si>
    <t>Przychody</t>
  </si>
  <si>
    <t>- kredyty i pożyczki</t>
  </si>
  <si>
    <t>- inne źródła</t>
  </si>
  <si>
    <t>4.066.127 zł</t>
  </si>
  <si>
    <t>3.325.060 zł</t>
  </si>
  <si>
    <t>741.067 zł</t>
  </si>
  <si>
    <t>4.066.067 zł</t>
  </si>
  <si>
    <t>3.325.000 zł</t>
  </si>
  <si>
    <t>100%</t>
  </si>
  <si>
    <t>Rozchody</t>
  </si>
  <si>
    <t>- spłata kredytów i pożyczek</t>
  </si>
  <si>
    <t>675.060 zł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</si>
</sst>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,??0.00"/>
    <numFmt numFmtId="174" formatCode="00000"/>
    <numFmt numFmtId="175" formatCode="??0.00"/>
    <numFmt numFmtId="176" formatCode="0000"/>
    <numFmt numFmtId="177" formatCode="????"/>
    <numFmt numFmtId="178" formatCode="???"/>
    <numFmt numFmtId="179" formatCode="??,??0.00"/>
    <numFmt numFmtId="180" formatCode="?????"/>
    <numFmt numFmtId="181" formatCode="?,???,??0.00"/>
    <numFmt numFmtId="182" formatCode="???,??0.00"/>
    <numFmt numFmtId="183" formatCode="?"/>
    <numFmt numFmtId="184" formatCode="?0.00"/>
    <numFmt numFmtId="185" formatCode="??,???,??0.00"/>
    <numFmt numFmtId="186" formatCode="#,##0\ _z_ł"/>
    <numFmt numFmtId="187" formatCode="#,##0.00\ &quot;zł&quot;"/>
    <numFmt numFmtId="188" formatCode="###,###,###"/>
    <numFmt numFmtId="189" formatCode="#,##0\ &quot;zł&quot;"/>
    <numFmt numFmtId="190" formatCode="\-??0.00;\-??0.00"/>
    <numFmt numFmtId="191" formatCode="??"/>
    <numFmt numFmtId="192" formatCode="#,##0.00\ _z_ł"/>
    <numFmt numFmtId="193" formatCode="&quot;Tak&quot;;&quot;Tak&quot;;&quot;Nie&quot;"/>
    <numFmt numFmtId="194" formatCode="&quot;Prawda&quot;;&quot;Prawda&quot;;&quot;Fałsz&quot;"/>
    <numFmt numFmtId="195" formatCode="&quot;Włączone&quot;;&quot;Włączone&quot;;&quot;Wyłączone&quot;"/>
    <numFmt numFmtId="196" formatCode="[$€-2]\ #,##0.00_);[Red]\([$€-2]\ #,##0.00\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.5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65">
    <xf numFmtId="0" fontId="0" fillId="0" borderId="0" xfId="0" applyAlignment="1">
      <alignment/>
    </xf>
    <xf numFmtId="0" fontId="4" fillId="0" borderId="1" xfId="22" applyFont="1" applyBorder="1" applyAlignment="1">
      <alignment horizontal="center"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4" fillId="0" borderId="2" xfId="22" applyFont="1" applyBorder="1" applyAlignment="1">
      <alignment horizontal="center" vertical="center"/>
      <protection/>
    </xf>
    <xf numFmtId="187" fontId="5" fillId="0" borderId="2" xfId="22" applyNumberFormat="1" applyFont="1" applyBorder="1" applyAlignment="1">
      <alignment horizontal="center" vertical="center" wrapText="1"/>
      <protection/>
    </xf>
    <xf numFmtId="187" fontId="6" fillId="0" borderId="2" xfId="22" applyNumberFormat="1" applyFont="1" applyBorder="1" applyAlignment="1">
      <alignment horizontal="center" vertical="center"/>
      <protection/>
    </xf>
    <xf numFmtId="0" fontId="7" fillId="0" borderId="3" xfId="22" applyFont="1" applyBorder="1" applyAlignment="1">
      <alignment horizontal="center" vertical="center"/>
      <protection/>
    </xf>
    <xf numFmtId="0" fontId="8" fillId="0" borderId="0" xfId="22" applyFont="1" applyBorder="1">
      <alignment/>
      <protection/>
    </xf>
    <xf numFmtId="172" fontId="5" fillId="0" borderId="4" xfId="22" applyNumberFormat="1" applyFont="1" applyBorder="1" applyAlignment="1">
      <alignment horizontal="center" vertical="top"/>
      <protection/>
    </xf>
    <xf numFmtId="0" fontId="7" fillId="0" borderId="5" xfId="22" applyFont="1" applyBorder="1" applyAlignment="1">
      <alignment horizontal="center"/>
      <protection/>
    </xf>
    <xf numFmtId="0" fontId="5" fillId="0" borderId="5" xfId="22" applyFont="1" applyBorder="1" applyAlignment="1">
      <alignment horizontal="left" vertical="top"/>
      <protection/>
    </xf>
    <xf numFmtId="187" fontId="5" fillId="0" borderId="5" xfId="22" applyNumberFormat="1" applyFont="1" applyBorder="1" applyAlignment="1">
      <alignment horizontal="right" vertical="top"/>
      <protection/>
    </xf>
    <xf numFmtId="10" fontId="6" fillId="0" borderId="6" xfId="22" applyNumberFormat="1" applyFont="1" applyBorder="1">
      <alignment/>
      <protection/>
    </xf>
    <xf numFmtId="187" fontId="7" fillId="0" borderId="5" xfId="22" applyNumberFormat="1" applyFont="1" applyBorder="1">
      <alignment/>
      <protection/>
    </xf>
    <xf numFmtId="0" fontId="8" fillId="0" borderId="4" xfId="22" applyFont="1" applyBorder="1" applyAlignment="1">
      <alignment horizontal="center"/>
      <protection/>
    </xf>
    <xf numFmtId="174" fontId="9" fillId="0" borderId="5" xfId="22" applyNumberFormat="1" applyFont="1" applyBorder="1" applyAlignment="1">
      <alignment horizontal="center" vertical="top"/>
      <protection/>
    </xf>
    <xf numFmtId="0" fontId="9" fillId="0" borderId="5" xfId="22" applyFont="1" applyBorder="1" applyAlignment="1">
      <alignment horizontal="left" vertical="top"/>
      <protection/>
    </xf>
    <xf numFmtId="187" fontId="9" fillId="0" borderId="5" xfId="22" applyNumberFormat="1" applyFont="1" applyBorder="1" applyAlignment="1">
      <alignment horizontal="right" vertical="top"/>
      <protection/>
    </xf>
    <xf numFmtId="10" fontId="7" fillId="0" borderId="6" xfId="22" applyNumberFormat="1" applyFont="1" applyBorder="1">
      <alignment/>
      <protection/>
    </xf>
    <xf numFmtId="176" fontId="9" fillId="0" borderId="5" xfId="22" applyNumberFormat="1" applyFont="1" applyBorder="1" applyAlignment="1">
      <alignment horizontal="center" vertical="top"/>
      <protection/>
    </xf>
    <xf numFmtId="177" fontId="9" fillId="0" borderId="5" xfId="22" applyNumberFormat="1" applyFont="1" applyBorder="1" applyAlignment="1">
      <alignment horizontal="center" vertical="top"/>
      <protection/>
    </xf>
    <xf numFmtId="178" fontId="5" fillId="0" borderId="4" xfId="22" applyNumberFormat="1" applyFont="1" applyBorder="1" applyAlignment="1">
      <alignment horizontal="center" vertical="top"/>
      <protection/>
    </xf>
    <xf numFmtId="180" fontId="9" fillId="0" borderId="5" xfId="22" applyNumberFormat="1" applyFont="1" applyBorder="1" applyAlignment="1">
      <alignment horizontal="center" vertical="top"/>
      <protection/>
    </xf>
    <xf numFmtId="10" fontId="7" fillId="0" borderId="6" xfId="22" applyNumberFormat="1" applyFont="1" applyBorder="1" applyAlignment="1">
      <alignment horizontal="center"/>
      <protection/>
    </xf>
    <xf numFmtId="49" fontId="7" fillId="0" borderId="5" xfId="22" applyNumberFormat="1" applyFont="1" applyBorder="1" applyAlignment="1">
      <alignment horizontal="center"/>
      <protection/>
    </xf>
    <xf numFmtId="0" fontId="5" fillId="0" borderId="7" xfId="22" applyFont="1" applyBorder="1" applyAlignment="1">
      <alignment horizontal="center" vertical="top"/>
      <protection/>
    </xf>
    <xf numFmtId="0" fontId="5" fillId="0" borderId="8" xfId="22" applyFont="1" applyBorder="1" applyAlignment="1">
      <alignment horizontal="center" vertical="top"/>
      <protection/>
    </xf>
    <xf numFmtId="187" fontId="5" fillId="0" borderId="8" xfId="22" applyNumberFormat="1" applyFont="1" applyBorder="1" applyAlignment="1">
      <alignment horizontal="right" vertical="top"/>
      <protection/>
    </xf>
    <xf numFmtId="10" fontId="6" fillId="0" borderId="9" xfId="22" applyNumberFormat="1" applyFont="1" applyBorder="1">
      <alignment/>
      <protection/>
    </xf>
    <xf numFmtId="0" fontId="10" fillId="0" borderId="0" xfId="22" applyFont="1" applyBorder="1" applyAlignment="1">
      <alignment horizontal="center" vertical="top"/>
      <protection/>
    </xf>
    <xf numFmtId="183" fontId="9" fillId="0" borderId="0" xfId="22" applyNumberFormat="1" applyFont="1" applyBorder="1" applyAlignment="1">
      <alignment horizontal="center" vertical="top"/>
      <protection/>
    </xf>
    <xf numFmtId="0" fontId="7" fillId="0" borderId="0" xfId="22" applyFont="1" applyBorder="1" applyAlignment="1">
      <alignment horizontal="center"/>
      <protection/>
    </xf>
    <xf numFmtId="187" fontId="7" fillId="0" borderId="0" xfId="22" applyNumberFormat="1" applyFont="1" applyBorder="1">
      <alignment/>
      <protection/>
    </xf>
    <xf numFmtId="0" fontId="7" fillId="0" borderId="0" xfId="22" applyFont="1" applyBorder="1">
      <alignment/>
      <protection/>
    </xf>
    <xf numFmtId="0" fontId="8" fillId="0" borderId="0" xfId="22" applyFont="1" applyBorder="1" applyAlignment="1">
      <alignment horizontal="center"/>
      <protection/>
    </xf>
    <xf numFmtId="187" fontId="4" fillId="0" borderId="2" xfId="22" applyNumberFormat="1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/>
      <protection/>
    </xf>
    <xf numFmtId="0" fontId="11" fillId="0" borderId="3" xfId="22" applyFont="1" applyBorder="1" applyAlignment="1">
      <alignment horizontal="center"/>
      <protection/>
    </xf>
    <xf numFmtId="0" fontId="12" fillId="0" borderId="0" xfId="22" applyFont="1" applyBorder="1" applyAlignment="1">
      <alignment horizontal="center"/>
      <protection/>
    </xf>
    <xf numFmtId="0" fontId="7" fillId="0" borderId="4" xfId="22" applyFont="1" applyBorder="1" applyAlignment="1">
      <alignment horizontal="center"/>
      <protection/>
    </xf>
    <xf numFmtId="0" fontId="7" fillId="0" borderId="5" xfId="22" applyFont="1" applyBorder="1">
      <alignment/>
      <protection/>
    </xf>
    <xf numFmtId="0" fontId="5" fillId="0" borderId="10" xfId="22" applyFont="1" applyBorder="1" applyAlignment="1">
      <alignment horizontal="center" vertical="top"/>
      <protection/>
    </xf>
    <xf numFmtId="0" fontId="5" fillId="0" borderId="11" xfId="22" applyFont="1" applyBorder="1" applyAlignment="1">
      <alignment horizontal="center" vertical="top"/>
      <protection/>
    </xf>
    <xf numFmtId="0" fontId="5" fillId="0" borderId="12" xfId="22" applyFont="1" applyBorder="1" applyAlignment="1">
      <alignment horizontal="center" vertical="top"/>
      <protection/>
    </xf>
    <xf numFmtId="0" fontId="14" fillId="0" borderId="13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right" vertical="top" wrapText="1"/>
    </xf>
    <xf numFmtId="0" fontId="14" fillId="0" borderId="15" xfId="0" applyFont="1" applyFill="1" applyBorder="1" applyAlignment="1">
      <alignment horizontal="right" vertical="top" wrapText="1"/>
    </xf>
    <xf numFmtId="0" fontId="13" fillId="0" borderId="15" xfId="0" applyFont="1" applyFill="1" applyBorder="1" applyAlignment="1">
      <alignment horizontal="right" vertical="top" wrapText="1"/>
    </xf>
    <xf numFmtId="0" fontId="13" fillId="0" borderId="14" xfId="0" applyFont="1" applyFill="1" applyBorder="1" applyAlignment="1">
      <alignment horizontal="right" vertical="top" wrapText="1"/>
    </xf>
    <xf numFmtId="0" fontId="14" fillId="0" borderId="16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vertical="top" wrapText="1"/>
    </xf>
    <xf numFmtId="0" fontId="14" fillId="0" borderId="20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justify" vertical="top" wrapText="1"/>
    </xf>
    <xf numFmtId="9" fontId="14" fillId="0" borderId="20" xfId="0" applyNumberFormat="1" applyFont="1" applyFill="1" applyBorder="1" applyAlignment="1">
      <alignment horizontal="right" vertical="top" wrapText="1"/>
    </xf>
    <xf numFmtId="0" fontId="14" fillId="0" borderId="21" xfId="0" applyFont="1" applyFill="1" applyBorder="1" applyAlignment="1">
      <alignment horizontal="justify" vertical="top" wrapText="1"/>
    </xf>
    <xf numFmtId="0" fontId="14" fillId="0" borderId="22" xfId="0" applyFont="1" applyFill="1" applyBorder="1" applyAlignment="1">
      <alignment horizontal="right" vertical="top" wrapText="1"/>
    </xf>
    <xf numFmtId="0" fontId="13" fillId="0" borderId="21" xfId="0" applyFont="1" applyFill="1" applyBorder="1" applyAlignment="1">
      <alignment horizontal="justify" vertical="top" wrapText="1"/>
    </xf>
    <xf numFmtId="0" fontId="13" fillId="0" borderId="22" xfId="0" applyFont="1" applyFill="1" applyBorder="1" applyAlignment="1">
      <alignment horizontal="right" vertical="top" wrapText="1"/>
    </xf>
    <xf numFmtId="0" fontId="13" fillId="0" borderId="19" xfId="0" applyFont="1" applyFill="1" applyBorder="1" applyAlignment="1">
      <alignment horizontal="justify" vertical="top" wrapText="1"/>
    </xf>
    <xf numFmtId="0" fontId="13" fillId="0" borderId="20" xfId="0" applyFont="1" applyFill="1" applyBorder="1" applyAlignment="1">
      <alignment horizontal="right" vertical="top" wrapText="1"/>
    </xf>
    <xf numFmtId="0" fontId="13" fillId="0" borderId="23" xfId="0" applyFont="1" applyFill="1" applyBorder="1" applyAlignment="1">
      <alignment horizontal="justify" vertical="top" wrapText="1"/>
    </xf>
    <xf numFmtId="0" fontId="13" fillId="0" borderId="24" xfId="0" applyFont="1" applyFill="1" applyBorder="1" applyAlignment="1">
      <alignment horizontal="right" vertical="top" wrapText="1"/>
    </xf>
    <xf numFmtId="0" fontId="13" fillId="0" borderId="25" xfId="0" applyFont="1" applyFill="1" applyBorder="1" applyAlignment="1">
      <alignment horizontal="right" vertical="top" wrapText="1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  <cellStyle name="Walutowy [0]_Załączniki nr 1,2 i 3 - 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568</xdr:row>
      <xdr:rowOff>0</xdr:rowOff>
    </xdr:from>
    <xdr:to>
      <xdr:col>7</xdr:col>
      <xdr:colOff>0</xdr:colOff>
      <xdr:row>568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6257925" y="76561950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7"/>
  <sheetViews>
    <sheetView showGridLines="0" tabSelected="1" workbookViewId="0" topLeftCell="A1">
      <selection activeCell="F283" sqref="F283"/>
    </sheetView>
  </sheetViews>
  <sheetFormatPr defaultColWidth="9.140625" defaultRowHeight="12" customHeight="1"/>
  <cols>
    <col min="1" max="1" width="5.00390625" style="34" bestFit="1" customWidth="1"/>
    <col min="2" max="2" width="5.57421875" style="31" customWidth="1"/>
    <col min="3" max="3" width="4.8515625" style="31" customWidth="1"/>
    <col min="4" max="4" width="47.7109375" style="7" bestFit="1" customWidth="1"/>
    <col min="5" max="5" width="13.28125" style="32" customWidth="1"/>
    <col min="6" max="6" width="13.57421875" style="32" customWidth="1"/>
    <col min="7" max="7" width="7.8515625" style="33" customWidth="1"/>
    <col min="8" max="16384" width="9.140625" style="7" customWidth="1"/>
  </cols>
  <sheetData>
    <row r="1" spans="1:7" ht="13.5" thickTop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</row>
    <row r="2" spans="1:7" ht="12" customHeight="1">
      <c r="A2" s="8">
        <v>10</v>
      </c>
      <c r="B2" s="9"/>
      <c r="C2" s="9"/>
      <c r="D2" s="10" t="s">
        <v>7</v>
      </c>
      <c r="E2" s="11">
        <f>SUM(E4,E9,E14)</f>
        <v>10860</v>
      </c>
      <c r="F2" s="11">
        <f>SUM(F4,F9,F14)</f>
        <v>10858</v>
      </c>
      <c r="G2" s="12">
        <f>F2/E2</f>
        <v>0.9998158379373849</v>
      </c>
    </row>
    <row r="3" spans="1:7" ht="12" customHeight="1">
      <c r="A3" s="8"/>
      <c r="B3" s="9"/>
      <c r="C3" s="9"/>
      <c r="D3" s="10"/>
      <c r="E3" s="11"/>
      <c r="F3" s="13"/>
      <c r="G3" s="12"/>
    </row>
    <row r="4" spans="1:7" ht="12" customHeight="1">
      <c r="A4" s="14"/>
      <c r="B4" s="15">
        <v>1022</v>
      </c>
      <c r="C4" s="9"/>
      <c r="D4" s="16" t="s">
        <v>8</v>
      </c>
      <c r="E4" s="17">
        <f>SUM(E7)</f>
        <v>150</v>
      </c>
      <c r="F4" s="17">
        <f>SUM(F7)</f>
        <v>148</v>
      </c>
      <c r="G4" s="18">
        <f>F4/E4</f>
        <v>0.9866666666666667</v>
      </c>
    </row>
    <row r="5" spans="1:7" ht="12" customHeight="1">
      <c r="A5" s="14"/>
      <c r="B5" s="9"/>
      <c r="C5" s="9"/>
      <c r="D5" s="16" t="s">
        <v>9</v>
      </c>
      <c r="E5" s="13"/>
      <c r="F5" s="13"/>
      <c r="G5" s="12"/>
    </row>
    <row r="6" spans="1:7" ht="12" customHeight="1">
      <c r="A6" s="14"/>
      <c r="B6" s="9"/>
      <c r="C6" s="9"/>
      <c r="D6" s="16" t="s">
        <v>10</v>
      </c>
      <c r="E6" s="13"/>
      <c r="F6" s="13"/>
      <c r="G6" s="12"/>
    </row>
    <row r="7" spans="1:7" ht="12" customHeight="1">
      <c r="A7" s="14"/>
      <c r="B7" s="9"/>
      <c r="C7" s="19">
        <v>690</v>
      </c>
      <c r="D7" s="16" t="s">
        <v>11</v>
      </c>
      <c r="E7" s="17">
        <v>150</v>
      </c>
      <c r="F7" s="13">
        <v>148</v>
      </c>
      <c r="G7" s="18">
        <f>F7/E7</f>
        <v>0.9866666666666667</v>
      </c>
    </row>
    <row r="8" spans="1:7" ht="12" customHeight="1">
      <c r="A8" s="14"/>
      <c r="B8" s="9"/>
      <c r="C8" s="19"/>
      <c r="D8" s="16"/>
      <c r="E8" s="17"/>
      <c r="F8" s="13"/>
      <c r="G8" s="12"/>
    </row>
    <row r="9" spans="1:7" ht="12" customHeight="1">
      <c r="A9" s="14"/>
      <c r="B9" s="15">
        <v>1027</v>
      </c>
      <c r="C9" s="9"/>
      <c r="D9" s="16" t="s">
        <v>12</v>
      </c>
      <c r="E9" s="17">
        <f>SUM(E10)</f>
        <v>8011</v>
      </c>
      <c r="F9" s="17">
        <f>SUM(F10)</f>
        <v>8011</v>
      </c>
      <c r="G9" s="18">
        <f>F9/E9</f>
        <v>1</v>
      </c>
    </row>
    <row r="10" spans="1:7" ht="12" customHeight="1">
      <c r="A10" s="14"/>
      <c r="B10" s="9"/>
      <c r="C10" s="20">
        <v>2460</v>
      </c>
      <c r="D10" s="16" t="s">
        <v>13</v>
      </c>
      <c r="E10" s="17">
        <v>8011</v>
      </c>
      <c r="F10" s="13">
        <v>8011</v>
      </c>
      <c r="G10" s="18">
        <f>F10/E10</f>
        <v>1</v>
      </c>
    </row>
    <row r="11" spans="1:7" ht="12" customHeight="1">
      <c r="A11" s="14"/>
      <c r="B11" s="9"/>
      <c r="C11" s="9"/>
      <c r="D11" s="16" t="s">
        <v>14</v>
      </c>
      <c r="E11" s="13"/>
      <c r="F11" s="13"/>
      <c r="G11" s="12"/>
    </row>
    <row r="12" spans="1:7" ht="12" customHeight="1">
      <c r="A12" s="14"/>
      <c r="B12" s="9"/>
      <c r="C12" s="9"/>
      <c r="D12" s="16" t="s">
        <v>15</v>
      </c>
      <c r="E12" s="13"/>
      <c r="F12" s="13"/>
      <c r="G12" s="12"/>
    </row>
    <row r="13" spans="1:7" ht="12" customHeight="1">
      <c r="A13" s="14"/>
      <c r="B13" s="9"/>
      <c r="C13" s="9"/>
      <c r="D13" s="16"/>
      <c r="E13" s="13"/>
      <c r="F13" s="13"/>
      <c r="G13" s="12"/>
    </row>
    <row r="14" spans="1:7" ht="12" customHeight="1">
      <c r="A14" s="14"/>
      <c r="B14" s="15">
        <v>1095</v>
      </c>
      <c r="C14" s="9"/>
      <c r="D14" s="16" t="s">
        <v>16</v>
      </c>
      <c r="E14" s="17">
        <f>SUM(E15,E19)</f>
        <v>2699</v>
      </c>
      <c r="F14" s="17">
        <f>SUM(F15,F19)</f>
        <v>2699</v>
      </c>
      <c r="G14" s="18">
        <f>F14/E14</f>
        <v>1</v>
      </c>
    </row>
    <row r="15" spans="1:7" ht="12" customHeight="1">
      <c r="A15" s="14"/>
      <c r="B15" s="9"/>
      <c r="C15" s="19">
        <v>750</v>
      </c>
      <c r="D15" s="16" t="s">
        <v>17</v>
      </c>
      <c r="E15" s="17">
        <v>699</v>
      </c>
      <c r="F15" s="13">
        <v>699</v>
      </c>
      <c r="G15" s="18">
        <f>F15/E15</f>
        <v>1</v>
      </c>
    </row>
    <row r="16" spans="1:7" ht="12" customHeight="1">
      <c r="A16" s="14"/>
      <c r="B16" s="9"/>
      <c r="C16" s="9"/>
      <c r="D16" s="16" t="s">
        <v>18</v>
      </c>
      <c r="E16" s="13"/>
      <c r="F16" s="13"/>
      <c r="G16" s="18"/>
    </row>
    <row r="17" spans="1:7" ht="12" customHeight="1">
      <c r="A17" s="14"/>
      <c r="B17" s="9"/>
      <c r="C17" s="9"/>
      <c r="D17" s="16" t="s">
        <v>19</v>
      </c>
      <c r="E17" s="13"/>
      <c r="F17" s="13"/>
      <c r="G17" s="18"/>
    </row>
    <row r="18" spans="1:7" ht="12" customHeight="1">
      <c r="A18" s="14"/>
      <c r="B18" s="9"/>
      <c r="C18" s="9"/>
      <c r="D18" s="16" t="s">
        <v>20</v>
      </c>
      <c r="E18" s="13"/>
      <c r="F18" s="13"/>
      <c r="G18" s="18"/>
    </row>
    <row r="19" spans="1:7" ht="12" customHeight="1">
      <c r="A19" s="14"/>
      <c r="B19" s="9"/>
      <c r="C19" s="9">
        <v>6260</v>
      </c>
      <c r="D19" s="16" t="s">
        <v>21</v>
      </c>
      <c r="E19" s="13">
        <v>2000</v>
      </c>
      <c r="F19" s="13">
        <v>2000</v>
      </c>
      <c r="G19" s="18">
        <v>0</v>
      </c>
    </row>
    <row r="20" spans="1:7" ht="12" customHeight="1">
      <c r="A20" s="14"/>
      <c r="B20" s="9"/>
      <c r="C20" s="9"/>
      <c r="D20" s="16" t="s">
        <v>22</v>
      </c>
      <c r="E20" s="13"/>
      <c r="F20" s="13"/>
      <c r="G20" s="18"/>
    </row>
    <row r="21" spans="1:7" ht="12" customHeight="1">
      <c r="A21" s="14"/>
      <c r="B21" s="9"/>
      <c r="C21" s="9"/>
      <c r="D21" s="16" t="s">
        <v>23</v>
      </c>
      <c r="E21" s="13"/>
      <c r="F21" s="13"/>
      <c r="G21" s="18"/>
    </row>
    <row r="22" spans="1:7" ht="12" customHeight="1">
      <c r="A22" s="14"/>
      <c r="B22" s="9"/>
      <c r="C22" s="9"/>
      <c r="D22" s="16"/>
      <c r="E22" s="13"/>
      <c r="F22" s="13"/>
      <c r="G22" s="18"/>
    </row>
    <row r="23" spans="1:7" ht="12" customHeight="1">
      <c r="A23" s="21">
        <v>630</v>
      </c>
      <c r="B23" s="9"/>
      <c r="C23" s="9"/>
      <c r="D23" s="10" t="s">
        <v>24</v>
      </c>
      <c r="E23" s="11">
        <f>SUM(E25,E32)</f>
        <v>26525</v>
      </c>
      <c r="F23" s="11">
        <f>SUM(F25,F32)</f>
        <v>25608</v>
      </c>
      <c r="G23" s="12">
        <f>F23/E23</f>
        <v>0.9654288407163054</v>
      </c>
    </row>
    <row r="24" spans="1:7" ht="12" customHeight="1">
      <c r="A24" s="21"/>
      <c r="B24" s="9"/>
      <c r="C24" s="9"/>
      <c r="D24" s="10"/>
      <c r="E24" s="11"/>
      <c r="F24" s="13"/>
      <c r="G24" s="18"/>
    </row>
    <row r="25" spans="1:7" ht="12" customHeight="1">
      <c r="A25" s="14"/>
      <c r="B25" s="22">
        <v>63001</v>
      </c>
      <c r="C25" s="9"/>
      <c r="D25" s="16" t="s">
        <v>25</v>
      </c>
      <c r="E25" s="17">
        <f>SUM(E26:E28)</f>
        <v>25625</v>
      </c>
      <c r="F25" s="17">
        <f>SUM(F26:F28)</f>
        <v>24708</v>
      </c>
      <c r="G25" s="18">
        <f>F25/E25</f>
        <v>0.9642146341463415</v>
      </c>
    </row>
    <row r="26" spans="1:7" ht="12" customHeight="1">
      <c r="A26" s="14"/>
      <c r="B26" s="9"/>
      <c r="C26" s="19">
        <v>840</v>
      </c>
      <c r="D26" s="16" t="s">
        <v>26</v>
      </c>
      <c r="E26" s="17">
        <v>4290</v>
      </c>
      <c r="F26" s="13">
        <v>4556</v>
      </c>
      <c r="G26" s="18">
        <f>F26/E26</f>
        <v>1.062004662004662</v>
      </c>
    </row>
    <row r="27" spans="1:7" ht="12" customHeight="1">
      <c r="A27" s="14"/>
      <c r="B27" s="9"/>
      <c r="C27" s="19">
        <v>920</v>
      </c>
      <c r="D27" s="16" t="s">
        <v>27</v>
      </c>
      <c r="E27" s="17">
        <v>0</v>
      </c>
      <c r="F27" s="13">
        <v>190</v>
      </c>
      <c r="G27" s="23" t="s">
        <v>28</v>
      </c>
    </row>
    <row r="28" spans="1:7" ht="12" customHeight="1">
      <c r="A28" s="14"/>
      <c r="B28" s="9"/>
      <c r="C28" s="20">
        <v>2702</v>
      </c>
      <c r="D28" s="16" t="s">
        <v>29</v>
      </c>
      <c r="E28" s="17">
        <v>21335</v>
      </c>
      <c r="F28" s="13">
        <v>19962</v>
      </c>
      <c r="G28" s="18">
        <f>F28/E28</f>
        <v>0.9356456526833841</v>
      </c>
    </row>
    <row r="29" spans="1:7" ht="12" customHeight="1">
      <c r="A29" s="14"/>
      <c r="B29" s="9"/>
      <c r="C29" s="9"/>
      <c r="D29" s="16" t="s">
        <v>30</v>
      </c>
      <c r="E29" s="13"/>
      <c r="F29" s="13"/>
      <c r="G29" s="18"/>
    </row>
    <row r="30" spans="1:7" ht="12" customHeight="1">
      <c r="A30" s="14"/>
      <c r="B30" s="9"/>
      <c r="C30" s="9"/>
      <c r="D30" s="16" t="s">
        <v>31</v>
      </c>
      <c r="E30" s="13"/>
      <c r="F30" s="13"/>
      <c r="G30" s="18"/>
    </row>
    <row r="31" spans="1:7" ht="12" customHeight="1">
      <c r="A31" s="14"/>
      <c r="B31" s="9"/>
      <c r="C31" s="9"/>
      <c r="D31" s="16"/>
      <c r="E31" s="13"/>
      <c r="F31" s="13"/>
      <c r="G31" s="18"/>
    </row>
    <row r="32" spans="1:7" ht="12" customHeight="1">
      <c r="A32" s="14"/>
      <c r="B32" s="22">
        <v>63095</v>
      </c>
      <c r="C32" s="9"/>
      <c r="D32" s="16" t="s">
        <v>16</v>
      </c>
      <c r="E32" s="17">
        <f>SUM(E33)</f>
        <v>900</v>
      </c>
      <c r="F32" s="17">
        <f>SUM(F33)</f>
        <v>900</v>
      </c>
      <c r="G32" s="18">
        <f>F32/E32</f>
        <v>1</v>
      </c>
    </row>
    <row r="33" spans="1:7" ht="12" customHeight="1">
      <c r="A33" s="14"/>
      <c r="B33" s="9"/>
      <c r="C33" s="19">
        <v>970</v>
      </c>
      <c r="D33" s="16" t="s">
        <v>32</v>
      </c>
      <c r="E33" s="17">
        <v>900</v>
      </c>
      <c r="F33" s="13">
        <v>900</v>
      </c>
      <c r="G33" s="18">
        <f>F33/E33</f>
        <v>1</v>
      </c>
    </row>
    <row r="34" spans="1:7" ht="12" customHeight="1">
      <c r="A34" s="14"/>
      <c r="B34" s="9"/>
      <c r="C34" s="19"/>
      <c r="D34" s="16"/>
      <c r="E34" s="17"/>
      <c r="F34" s="13"/>
      <c r="G34" s="18"/>
    </row>
    <row r="35" spans="1:7" ht="12" customHeight="1">
      <c r="A35" s="21">
        <v>700</v>
      </c>
      <c r="B35" s="9"/>
      <c r="C35" s="9"/>
      <c r="D35" s="10" t="s">
        <v>33</v>
      </c>
      <c r="E35" s="11">
        <f>SUM(E37,E53)</f>
        <v>2391623</v>
      </c>
      <c r="F35" s="11">
        <f>SUM(F37,F53)</f>
        <v>2401392</v>
      </c>
      <c r="G35" s="12">
        <f>F35/E35</f>
        <v>1.004084673880457</v>
      </c>
    </row>
    <row r="36" spans="1:7" ht="12" customHeight="1">
      <c r="A36" s="21"/>
      <c r="B36" s="9"/>
      <c r="C36" s="9"/>
      <c r="D36" s="10"/>
      <c r="E36" s="11"/>
      <c r="F36" s="13"/>
      <c r="G36" s="18"/>
    </row>
    <row r="37" spans="1:7" ht="12" customHeight="1">
      <c r="A37" s="14"/>
      <c r="B37" s="22">
        <v>70005</v>
      </c>
      <c r="C37" s="9"/>
      <c r="D37" s="16" t="s">
        <v>34</v>
      </c>
      <c r="E37" s="17">
        <f>SUM(E38:E49)</f>
        <v>2376623</v>
      </c>
      <c r="F37" s="17">
        <f>SUM(F38:F49)</f>
        <v>2386103</v>
      </c>
      <c r="G37" s="18">
        <f>F37/E37</f>
        <v>1.0039888530911296</v>
      </c>
    </row>
    <row r="38" spans="1:7" ht="12" customHeight="1">
      <c r="A38" s="14"/>
      <c r="B38" s="9"/>
      <c r="C38" s="19">
        <v>470</v>
      </c>
      <c r="D38" s="16" t="s">
        <v>35</v>
      </c>
      <c r="E38" s="17">
        <v>100000</v>
      </c>
      <c r="F38" s="13">
        <v>101760</v>
      </c>
      <c r="G38" s="18">
        <f>F38/E38</f>
        <v>1.0176</v>
      </c>
    </row>
    <row r="39" spans="1:7" ht="12" customHeight="1">
      <c r="A39" s="14"/>
      <c r="B39" s="9"/>
      <c r="C39" s="9"/>
      <c r="D39" s="16" t="s">
        <v>36</v>
      </c>
      <c r="E39" s="13"/>
      <c r="F39" s="13"/>
      <c r="G39" s="18"/>
    </row>
    <row r="40" spans="1:7" ht="12" customHeight="1">
      <c r="A40" s="14"/>
      <c r="B40" s="9"/>
      <c r="C40" s="24" t="s">
        <v>37</v>
      </c>
      <c r="D40" s="16" t="s">
        <v>38</v>
      </c>
      <c r="E40" s="13">
        <v>8000</v>
      </c>
      <c r="F40" s="13">
        <v>10085</v>
      </c>
      <c r="G40" s="18">
        <f>F40/E40</f>
        <v>1.260625</v>
      </c>
    </row>
    <row r="41" spans="1:7" ht="12" customHeight="1">
      <c r="A41" s="14"/>
      <c r="B41" s="9"/>
      <c r="C41" s="24"/>
      <c r="D41" s="16" t="s">
        <v>39</v>
      </c>
      <c r="E41" s="13"/>
      <c r="F41" s="13"/>
      <c r="G41" s="18"/>
    </row>
    <row r="42" spans="1:7" ht="12" customHeight="1">
      <c r="A42" s="14"/>
      <c r="B42" s="9"/>
      <c r="C42" s="19">
        <v>750</v>
      </c>
      <c r="D42" s="16" t="s">
        <v>17</v>
      </c>
      <c r="E42" s="17">
        <v>809000</v>
      </c>
      <c r="F42" s="13">
        <v>808587</v>
      </c>
      <c r="G42" s="18">
        <f>F42/E42</f>
        <v>0.9994894932014833</v>
      </c>
    </row>
    <row r="43" spans="1:7" ht="12" customHeight="1">
      <c r="A43" s="14"/>
      <c r="B43" s="9"/>
      <c r="C43" s="9"/>
      <c r="D43" s="16" t="s">
        <v>18</v>
      </c>
      <c r="E43" s="13"/>
      <c r="F43" s="13"/>
      <c r="G43" s="18"/>
    </row>
    <row r="44" spans="1:7" ht="12" customHeight="1">
      <c r="A44" s="14"/>
      <c r="B44" s="9"/>
      <c r="C44" s="9"/>
      <c r="D44" s="16" t="s">
        <v>19</v>
      </c>
      <c r="E44" s="13"/>
      <c r="F44" s="13"/>
      <c r="G44" s="18"/>
    </row>
    <row r="45" spans="1:7" ht="12" customHeight="1">
      <c r="A45" s="14"/>
      <c r="B45" s="9"/>
      <c r="C45" s="9"/>
      <c r="D45" s="16" t="s">
        <v>20</v>
      </c>
      <c r="E45" s="13"/>
      <c r="F45" s="13"/>
      <c r="G45" s="18"/>
    </row>
    <row r="46" spans="1:7" ht="12" customHeight="1">
      <c r="A46" s="14"/>
      <c r="B46" s="9"/>
      <c r="C46" s="19">
        <v>830</v>
      </c>
      <c r="D46" s="16" t="s">
        <v>40</v>
      </c>
      <c r="E46" s="17">
        <v>15000</v>
      </c>
      <c r="F46" s="13">
        <v>14791</v>
      </c>
      <c r="G46" s="18">
        <f>F46/E46</f>
        <v>0.9860666666666666</v>
      </c>
    </row>
    <row r="47" spans="1:7" ht="12" customHeight="1">
      <c r="A47" s="14"/>
      <c r="B47" s="9"/>
      <c r="C47" s="19">
        <v>840</v>
      </c>
      <c r="D47" s="16" t="s">
        <v>26</v>
      </c>
      <c r="E47" s="17">
        <v>1432726</v>
      </c>
      <c r="F47" s="13">
        <v>1438144</v>
      </c>
      <c r="G47" s="18">
        <f>F47/E47</f>
        <v>1.003781602344063</v>
      </c>
    </row>
    <row r="48" spans="1:7" ht="12" customHeight="1">
      <c r="A48" s="14"/>
      <c r="B48" s="9"/>
      <c r="C48" s="19">
        <v>920</v>
      </c>
      <c r="D48" s="16" t="s">
        <v>27</v>
      </c>
      <c r="E48" s="17">
        <v>8000</v>
      </c>
      <c r="F48" s="13">
        <v>8839</v>
      </c>
      <c r="G48" s="18">
        <f>F48/E48</f>
        <v>1.104875</v>
      </c>
    </row>
    <row r="49" spans="1:7" ht="12" customHeight="1">
      <c r="A49" s="14"/>
      <c r="B49" s="9"/>
      <c r="C49" s="19">
        <v>2010</v>
      </c>
      <c r="D49" s="16" t="s">
        <v>41</v>
      </c>
      <c r="E49" s="17">
        <v>3897</v>
      </c>
      <c r="F49" s="13">
        <v>3897</v>
      </c>
      <c r="G49" s="18">
        <f>F49/E49</f>
        <v>1</v>
      </c>
    </row>
    <row r="50" spans="1:7" ht="12" customHeight="1">
      <c r="A50" s="14"/>
      <c r="B50" s="9"/>
      <c r="C50" s="19"/>
      <c r="D50" s="16" t="s">
        <v>42</v>
      </c>
      <c r="E50" s="17"/>
      <c r="F50" s="13"/>
      <c r="G50" s="18"/>
    </row>
    <row r="51" spans="1:7" ht="12" customHeight="1">
      <c r="A51" s="14"/>
      <c r="B51" s="9"/>
      <c r="C51" s="19"/>
      <c r="D51" s="16" t="s">
        <v>43</v>
      </c>
      <c r="E51" s="17"/>
      <c r="F51" s="13"/>
      <c r="G51" s="18"/>
    </row>
    <row r="52" spans="1:7" ht="12" customHeight="1">
      <c r="A52" s="14"/>
      <c r="B52" s="9"/>
      <c r="C52" s="19"/>
      <c r="D52" s="16"/>
      <c r="E52" s="17"/>
      <c r="F52" s="13"/>
      <c r="G52" s="18"/>
    </row>
    <row r="53" spans="1:7" ht="12" customHeight="1">
      <c r="A53" s="14"/>
      <c r="B53" s="9">
        <v>70095</v>
      </c>
      <c r="C53" s="19"/>
      <c r="D53" s="16" t="s">
        <v>16</v>
      </c>
      <c r="E53" s="17">
        <v>15000</v>
      </c>
      <c r="F53" s="17">
        <f>SUM(F54)</f>
        <v>15289</v>
      </c>
      <c r="G53" s="18">
        <f>F53/E53</f>
        <v>1.0192666666666668</v>
      </c>
    </row>
    <row r="54" spans="1:7" ht="12" customHeight="1">
      <c r="A54" s="14"/>
      <c r="B54" s="9"/>
      <c r="C54" s="19">
        <v>840</v>
      </c>
      <c r="D54" s="16" t="s">
        <v>26</v>
      </c>
      <c r="E54" s="17">
        <v>15000</v>
      </c>
      <c r="F54" s="13">
        <v>15289</v>
      </c>
      <c r="G54" s="18">
        <f>F54/E54</f>
        <v>1.0192666666666668</v>
      </c>
    </row>
    <row r="55" spans="1:7" ht="12" customHeight="1">
      <c r="A55" s="14"/>
      <c r="B55" s="9"/>
      <c r="C55" s="19"/>
      <c r="D55" s="16"/>
      <c r="E55" s="17"/>
      <c r="F55" s="13"/>
      <c r="G55" s="18"/>
    </row>
    <row r="56" spans="1:7" ht="12" customHeight="1">
      <c r="A56" s="21">
        <v>750</v>
      </c>
      <c r="B56" s="9"/>
      <c r="C56" s="9"/>
      <c r="D56" s="10" t="s">
        <v>44</v>
      </c>
      <c r="E56" s="11">
        <f>SUM(E58,E67)</f>
        <v>104097</v>
      </c>
      <c r="F56" s="11">
        <f>SUM(F58,F67)</f>
        <v>103469</v>
      </c>
      <c r="G56" s="12">
        <f>F56/E56</f>
        <v>0.9939671652401126</v>
      </c>
    </row>
    <row r="57" spans="1:7" ht="12" customHeight="1">
      <c r="A57" s="21"/>
      <c r="B57" s="9"/>
      <c r="C57" s="9"/>
      <c r="D57" s="10"/>
      <c r="E57" s="11"/>
      <c r="F57" s="13"/>
      <c r="G57" s="18"/>
    </row>
    <row r="58" spans="1:7" ht="12" customHeight="1">
      <c r="A58" s="14"/>
      <c r="B58" s="22">
        <v>75011</v>
      </c>
      <c r="C58" s="9"/>
      <c r="D58" s="16" t="s">
        <v>45</v>
      </c>
      <c r="E58" s="17">
        <f>SUM(E59,E60,E63)</f>
        <v>99389</v>
      </c>
      <c r="F58" s="17">
        <f>SUM(F59,F60,F63)</f>
        <v>99482</v>
      </c>
      <c r="G58" s="18">
        <f>F58/E58</f>
        <v>1.0009357172322892</v>
      </c>
    </row>
    <row r="59" spans="1:7" ht="12" customHeight="1">
      <c r="A59" s="14"/>
      <c r="B59" s="9"/>
      <c r="C59" s="19">
        <v>970</v>
      </c>
      <c r="D59" s="16" t="s">
        <v>32</v>
      </c>
      <c r="E59" s="17">
        <v>2581</v>
      </c>
      <c r="F59" s="13">
        <v>2675</v>
      </c>
      <c r="G59" s="18">
        <f>F59/E59</f>
        <v>1.0364199922510655</v>
      </c>
    </row>
    <row r="60" spans="1:7" ht="12" customHeight="1">
      <c r="A60" s="14"/>
      <c r="B60" s="9"/>
      <c r="C60" s="20">
        <v>2010</v>
      </c>
      <c r="D60" s="16" t="s">
        <v>41</v>
      </c>
      <c r="E60" s="17">
        <v>92424</v>
      </c>
      <c r="F60" s="13">
        <v>92423</v>
      </c>
      <c r="G60" s="18">
        <f>F60/E60</f>
        <v>0.9999891802994894</v>
      </c>
    </row>
    <row r="61" spans="1:7" ht="12" customHeight="1">
      <c r="A61" s="14"/>
      <c r="B61" s="9"/>
      <c r="C61" s="9"/>
      <c r="D61" s="16" t="s">
        <v>42</v>
      </c>
      <c r="E61" s="13"/>
      <c r="F61" s="13"/>
      <c r="G61" s="18"/>
    </row>
    <row r="62" spans="1:7" ht="12" customHeight="1">
      <c r="A62" s="14"/>
      <c r="B62" s="9"/>
      <c r="C62" s="9"/>
      <c r="D62" s="16" t="s">
        <v>43</v>
      </c>
      <c r="E62" s="13"/>
      <c r="F62" s="13"/>
      <c r="G62" s="18"/>
    </row>
    <row r="63" spans="1:7" ht="12" customHeight="1">
      <c r="A63" s="14"/>
      <c r="B63" s="9"/>
      <c r="C63" s="20">
        <v>2020</v>
      </c>
      <c r="D63" s="16" t="s">
        <v>46</v>
      </c>
      <c r="E63" s="17">
        <v>4384</v>
      </c>
      <c r="F63" s="13">
        <v>4384</v>
      </c>
      <c r="G63" s="18">
        <f>F63/E63</f>
        <v>1</v>
      </c>
    </row>
    <row r="64" spans="1:7" ht="12" customHeight="1">
      <c r="A64" s="14"/>
      <c r="B64" s="9"/>
      <c r="C64" s="9"/>
      <c r="D64" s="16" t="s">
        <v>47</v>
      </c>
      <c r="E64" s="13"/>
      <c r="F64" s="13"/>
      <c r="G64" s="18"/>
    </row>
    <row r="65" spans="1:7" ht="12" customHeight="1">
      <c r="A65" s="14"/>
      <c r="B65" s="9"/>
      <c r="C65" s="9"/>
      <c r="D65" s="16" t="s">
        <v>48</v>
      </c>
      <c r="E65" s="13"/>
      <c r="F65" s="13"/>
      <c r="G65" s="18"/>
    </row>
    <row r="66" spans="1:7" ht="12" customHeight="1">
      <c r="A66" s="14"/>
      <c r="B66" s="9"/>
      <c r="C66" s="9"/>
      <c r="D66" s="16"/>
      <c r="E66" s="13"/>
      <c r="F66" s="13"/>
      <c r="G66" s="18"/>
    </row>
    <row r="67" spans="1:7" ht="12" customHeight="1">
      <c r="A67" s="14"/>
      <c r="B67" s="22">
        <v>75095</v>
      </c>
      <c r="C67" s="9"/>
      <c r="D67" s="16" t="s">
        <v>16</v>
      </c>
      <c r="E67" s="17">
        <f>SUM(E68,E69)</f>
        <v>4708</v>
      </c>
      <c r="F67" s="17">
        <f>SUM(F68,F69)</f>
        <v>3987</v>
      </c>
      <c r="G67" s="18">
        <f>F67/E67</f>
        <v>0.846856414613424</v>
      </c>
    </row>
    <row r="68" spans="1:7" ht="12" customHeight="1">
      <c r="A68" s="14"/>
      <c r="B68" s="9"/>
      <c r="C68" s="19">
        <v>690</v>
      </c>
      <c r="D68" s="16" t="s">
        <v>11</v>
      </c>
      <c r="E68" s="17">
        <v>2200</v>
      </c>
      <c r="F68" s="13">
        <v>1554</v>
      </c>
      <c r="G68" s="18">
        <f>F68/E68</f>
        <v>0.7063636363636364</v>
      </c>
    </row>
    <row r="69" spans="1:7" ht="12" customHeight="1">
      <c r="A69" s="14"/>
      <c r="B69" s="9"/>
      <c r="C69" s="19">
        <v>970</v>
      </c>
      <c r="D69" s="16" t="s">
        <v>32</v>
      </c>
      <c r="E69" s="17">
        <v>2508</v>
      </c>
      <c r="F69" s="13">
        <v>2433</v>
      </c>
      <c r="G69" s="18">
        <f>F69/E69</f>
        <v>0.9700956937799043</v>
      </c>
    </row>
    <row r="70" spans="1:7" ht="12" customHeight="1">
      <c r="A70" s="14"/>
      <c r="B70" s="9"/>
      <c r="C70" s="19"/>
      <c r="D70" s="16"/>
      <c r="E70" s="17"/>
      <c r="F70" s="13"/>
      <c r="G70" s="18"/>
    </row>
    <row r="71" spans="1:7" ht="12" customHeight="1">
      <c r="A71" s="21">
        <v>751</v>
      </c>
      <c r="B71" s="9"/>
      <c r="C71" s="9"/>
      <c r="D71" s="10" t="s">
        <v>49</v>
      </c>
      <c r="E71" s="11">
        <f>SUM(E74,E80)</f>
        <v>29574</v>
      </c>
      <c r="F71" s="11">
        <f>SUM(F74,F80)</f>
        <v>29562</v>
      </c>
      <c r="G71" s="12">
        <f>F71/E71</f>
        <v>0.9995942381821871</v>
      </c>
    </row>
    <row r="72" spans="1:7" ht="12" customHeight="1">
      <c r="A72" s="14"/>
      <c r="B72" s="9"/>
      <c r="C72" s="9"/>
      <c r="D72" s="10" t="s">
        <v>50</v>
      </c>
      <c r="E72" s="13"/>
      <c r="F72" s="13"/>
      <c r="G72" s="18"/>
    </row>
    <row r="73" spans="1:7" ht="12" customHeight="1">
      <c r="A73" s="14"/>
      <c r="B73" s="9"/>
      <c r="C73" s="9"/>
      <c r="D73" s="10"/>
      <c r="E73" s="13"/>
      <c r="F73" s="13"/>
      <c r="G73" s="18"/>
    </row>
    <row r="74" spans="1:7" ht="12" customHeight="1">
      <c r="A74" s="14"/>
      <c r="B74" s="22">
        <v>75101</v>
      </c>
      <c r="C74" s="9"/>
      <c r="D74" s="16" t="s">
        <v>51</v>
      </c>
      <c r="E74" s="17">
        <f>SUM(E76)</f>
        <v>2228</v>
      </c>
      <c r="F74" s="17">
        <f>SUM(F76)</f>
        <v>2217</v>
      </c>
      <c r="G74" s="18">
        <f>F74/E74</f>
        <v>0.9950628366247756</v>
      </c>
    </row>
    <row r="75" spans="1:7" ht="12" customHeight="1">
      <c r="A75" s="14"/>
      <c r="B75" s="9"/>
      <c r="C75" s="9"/>
      <c r="D75" s="16" t="s">
        <v>52</v>
      </c>
      <c r="E75" s="13"/>
      <c r="F75" s="13"/>
      <c r="G75" s="18"/>
    </row>
    <row r="76" spans="1:7" ht="12" customHeight="1">
      <c r="A76" s="14"/>
      <c r="B76" s="9"/>
      <c r="C76" s="20">
        <v>2010</v>
      </c>
      <c r="D76" s="16" t="s">
        <v>41</v>
      </c>
      <c r="E76" s="17">
        <v>2228</v>
      </c>
      <c r="F76" s="13">
        <v>2217</v>
      </c>
      <c r="G76" s="18">
        <f>F76/E76</f>
        <v>0.9950628366247756</v>
      </c>
    </row>
    <row r="77" spans="1:7" ht="12" customHeight="1">
      <c r="A77" s="14"/>
      <c r="B77" s="9"/>
      <c r="C77" s="9"/>
      <c r="D77" s="16" t="s">
        <v>42</v>
      </c>
      <c r="E77" s="13"/>
      <c r="F77" s="13"/>
      <c r="G77" s="18"/>
    </row>
    <row r="78" spans="1:7" ht="12" customHeight="1">
      <c r="A78" s="14"/>
      <c r="B78" s="9"/>
      <c r="C78" s="9"/>
      <c r="D78" s="16" t="s">
        <v>43</v>
      </c>
      <c r="E78" s="13"/>
      <c r="F78" s="13"/>
      <c r="G78" s="18"/>
    </row>
    <row r="79" spans="1:7" ht="12" customHeight="1">
      <c r="A79" s="14"/>
      <c r="B79" s="9"/>
      <c r="C79" s="9"/>
      <c r="D79" s="16"/>
      <c r="E79" s="13"/>
      <c r="F79" s="13"/>
      <c r="G79" s="18"/>
    </row>
    <row r="80" spans="1:7" ht="12" customHeight="1">
      <c r="A80" s="14"/>
      <c r="B80" s="22">
        <v>75113</v>
      </c>
      <c r="C80" s="9"/>
      <c r="D80" s="16" t="s">
        <v>53</v>
      </c>
      <c r="E80" s="17">
        <f>SUM(E81)</f>
        <v>27346</v>
      </c>
      <c r="F80" s="17">
        <f>SUM(F81)</f>
        <v>27345</v>
      </c>
      <c r="G80" s="18">
        <f>F80/E80</f>
        <v>0.9999634315804871</v>
      </c>
    </row>
    <row r="81" spans="1:7" ht="12" customHeight="1">
      <c r="A81" s="14"/>
      <c r="B81" s="9"/>
      <c r="C81" s="20">
        <v>2010</v>
      </c>
      <c r="D81" s="16" t="s">
        <v>41</v>
      </c>
      <c r="E81" s="17">
        <v>27346</v>
      </c>
      <c r="F81" s="13">
        <v>27345</v>
      </c>
      <c r="G81" s="18">
        <f>F81/E81</f>
        <v>0.9999634315804871</v>
      </c>
    </row>
    <row r="82" spans="1:7" ht="12" customHeight="1">
      <c r="A82" s="14"/>
      <c r="B82" s="9"/>
      <c r="C82" s="9"/>
      <c r="D82" s="16" t="s">
        <v>42</v>
      </c>
      <c r="E82" s="13"/>
      <c r="F82" s="13"/>
      <c r="G82" s="18"/>
    </row>
    <row r="83" spans="1:7" ht="12" customHeight="1">
      <c r="A83" s="14"/>
      <c r="B83" s="9"/>
      <c r="C83" s="9"/>
      <c r="D83" s="16" t="s">
        <v>43</v>
      </c>
      <c r="E83" s="13"/>
      <c r="F83" s="13"/>
      <c r="G83" s="18"/>
    </row>
    <row r="84" spans="1:7" ht="12" customHeight="1">
      <c r="A84" s="14"/>
      <c r="B84" s="9"/>
      <c r="C84" s="9"/>
      <c r="D84" s="16"/>
      <c r="E84" s="13"/>
      <c r="F84" s="13"/>
      <c r="G84" s="18"/>
    </row>
    <row r="85" spans="1:7" ht="12" customHeight="1">
      <c r="A85" s="21">
        <v>754</v>
      </c>
      <c r="B85" s="9"/>
      <c r="C85" s="9"/>
      <c r="D85" s="10" t="s">
        <v>54</v>
      </c>
      <c r="E85" s="11">
        <f>SUM(E87,E95)</f>
        <v>11100</v>
      </c>
      <c r="F85" s="11">
        <f>SUM(F87,F95)</f>
        <v>11718</v>
      </c>
      <c r="G85" s="12">
        <f>F85/E85</f>
        <v>1.0556756756756758</v>
      </c>
    </row>
    <row r="86" spans="1:7" ht="12" customHeight="1">
      <c r="A86" s="21"/>
      <c r="B86" s="9"/>
      <c r="C86" s="9"/>
      <c r="D86" s="10"/>
      <c r="E86" s="11"/>
      <c r="F86" s="13"/>
      <c r="G86" s="18"/>
    </row>
    <row r="87" spans="1:7" ht="12" customHeight="1">
      <c r="A87" s="14"/>
      <c r="B87" s="22">
        <v>75414</v>
      </c>
      <c r="C87" s="9"/>
      <c r="D87" s="16" t="s">
        <v>55</v>
      </c>
      <c r="E87" s="17">
        <f>SUM(E88,E91)</f>
        <v>5600</v>
      </c>
      <c r="F87" s="17">
        <f>SUM(F88,F91)</f>
        <v>5567</v>
      </c>
      <c r="G87" s="18">
        <f>F87/E87</f>
        <v>0.9941071428571429</v>
      </c>
    </row>
    <row r="88" spans="1:7" ht="12" customHeight="1">
      <c r="A88" s="14"/>
      <c r="B88" s="9"/>
      <c r="C88" s="20">
        <v>2010</v>
      </c>
      <c r="D88" s="16" t="s">
        <v>41</v>
      </c>
      <c r="E88" s="17">
        <v>600</v>
      </c>
      <c r="F88" s="13">
        <v>600</v>
      </c>
      <c r="G88" s="18">
        <f>F88/E88</f>
        <v>1</v>
      </c>
    </row>
    <row r="89" spans="1:7" ht="12" customHeight="1">
      <c r="A89" s="14"/>
      <c r="B89" s="9"/>
      <c r="C89" s="9"/>
      <c r="D89" s="16" t="s">
        <v>42</v>
      </c>
      <c r="E89" s="13"/>
      <c r="F89" s="13"/>
      <c r="G89" s="18"/>
    </row>
    <row r="90" spans="1:7" ht="12" customHeight="1">
      <c r="A90" s="14"/>
      <c r="B90" s="9"/>
      <c r="C90" s="9"/>
      <c r="D90" s="16" t="s">
        <v>43</v>
      </c>
      <c r="E90" s="13"/>
      <c r="F90" s="13"/>
      <c r="G90" s="18"/>
    </row>
    <row r="91" spans="1:7" ht="12" customHeight="1">
      <c r="A91" s="14"/>
      <c r="B91" s="9"/>
      <c r="C91" s="20">
        <v>6310</v>
      </c>
      <c r="D91" s="16" t="s">
        <v>56</v>
      </c>
      <c r="E91" s="17">
        <v>5000</v>
      </c>
      <c r="F91" s="13">
        <v>4967</v>
      </c>
      <c r="G91" s="18">
        <f>F91/E91</f>
        <v>0.9934</v>
      </c>
    </row>
    <row r="92" spans="1:7" ht="12" customHeight="1">
      <c r="A92" s="14"/>
      <c r="B92" s="9"/>
      <c r="C92" s="9"/>
      <c r="D92" s="16" t="s">
        <v>57</v>
      </c>
      <c r="E92" s="13"/>
      <c r="F92" s="13"/>
      <c r="G92" s="18"/>
    </row>
    <row r="93" spans="1:7" ht="12" customHeight="1">
      <c r="A93" s="14"/>
      <c r="B93" s="9"/>
      <c r="C93" s="9"/>
      <c r="D93" s="16" t="s">
        <v>58</v>
      </c>
      <c r="E93" s="13"/>
      <c r="F93" s="13"/>
      <c r="G93" s="18"/>
    </row>
    <row r="94" spans="1:7" ht="12" customHeight="1">
      <c r="A94" s="14"/>
      <c r="B94" s="9"/>
      <c r="C94" s="9"/>
      <c r="D94" s="16"/>
      <c r="E94" s="13"/>
      <c r="F94" s="13"/>
      <c r="G94" s="18"/>
    </row>
    <row r="95" spans="1:7" ht="12" customHeight="1">
      <c r="A95" s="14"/>
      <c r="B95" s="22">
        <v>75416</v>
      </c>
      <c r="C95" s="9"/>
      <c r="D95" s="16" t="s">
        <v>59</v>
      </c>
      <c r="E95" s="17">
        <f>SUM(E96)</f>
        <v>5500</v>
      </c>
      <c r="F95" s="17">
        <f>SUM(F96:F96)</f>
        <v>6151</v>
      </c>
      <c r="G95" s="18">
        <f>F95/E95</f>
        <v>1.1183636363636364</v>
      </c>
    </row>
    <row r="96" spans="1:7" ht="12" customHeight="1">
      <c r="A96" s="14"/>
      <c r="B96" s="9"/>
      <c r="C96" s="19">
        <v>570</v>
      </c>
      <c r="D96" s="16" t="s">
        <v>60</v>
      </c>
      <c r="E96" s="17">
        <v>5500</v>
      </c>
      <c r="F96" s="13">
        <v>6151</v>
      </c>
      <c r="G96" s="18">
        <f>F96/E96</f>
        <v>1.1183636363636364</v>
      </c>
    </row>
    <row r="97" spans="1:7" ht="12" customHeight="1">
      <c r="A97" s="14"/>
      <c r="B97" s="9"/>
      <c r="C97" s="19"/>
      <c r="D97" s="16"/>
      <c r="E97" s="17"/>
      <c r="F97" s="13"/>
      <c r="G97" s="18"/>
    </row>
    <row r="98" spans="1:7" ht="12" customHeight="1">
      <c r="A98" s="21">
        <v>756</v>
      </c>
      <c r="B98" s="9"/>
      <c r="C98" s="9"/>
      <c r="D98" s="10" t="s">
        <v>61</v>
      </c>
      <c r="E98" s="11">
        <f>SUM(E102,E107,E121,E129,E132,E136)</f>
        <v>5544113</v>
      </c>
      <c r="F98" s="11">
        <f>SUM(F102,F107,F121,F129,F132,F136)</f>
        <v>5685671</v>
      </c>
      <c r="G98" s="12">
        <f>F98/E98</f>
        <v>1.0255330293592502</v>
      </c>
    </row>
    <row r="99" spans="1:7" ht="12" customHeight="1">
      <c r="A99" s="14"/>
      <c r="B99" s="9"/>
      <c r="C99" s="9"/>
      <c r="D99" s="10" t="s">
        <v>62</v>
      </c>
      <c r="E99" s="13"/>
      <c r="F99" s="13"/>
      <c r="G99" s="18"/>
    </row>
    <row r="100" spans="1:7" ht="12" customHeight="1">
      <c r="A100" s="14"/>
      <c r="B100" s="9"/>
      <c r="C100" s="9"/>
      <c r="D100" s="10" t="s">
        <v>63</v>
      </c>
      <c r="E100" s="13"/>
      <c r="F100" s="13"/>
      <c r="G100" s="18"/>
    </row>
    <row r="101" spans="1:7" ht="12" customHeight="1">
      <c r="A101" s="14"/>
      <c r="B101" s="9"/>
      <c r="C101" s="9"/>
      <c r="D101" s="10"/>
      <c r="E101" s="13"/>
      <c r="F101" s="13"/>
      <c r="G101" s="18"/>
    </row>
    <row r="102" spans="1:7" ht="12" customHeight="1">
      <c r="A102" s="14"/>
      <c r="B102" s="22">
        <v>75601</v>
      </c>
      <c r="C102" s="9"/>
      <c r="D102" s="16" t="s">
        <v>64</v>
      </c>
      <c r="E102" s="17">
        <f>SUM(E103,E105)</f>
        <v>7500</v>
      </c>
      <c r="F102" s="17">
        <f>SUM(F103,F105)</f>
        <v>8014</v>
      </c>
      <c r="G102" s="18">
        <f>F102/E102</f>
        <v>1.0685333333333333</v>
      </c>
    </row>
    <row r="103" spans="1:7" ht="12" customHeight="1">
      <c r="A103" s="14"/>
      <c r="B103" s="9"/>
      <c r="C103" s="19">
        <v>350</v>
      </c>
      <c r="D103" s="16" t="s">
        <v>65</v>
      </c>
      <c r="E103" s="17">
        <v>7000</v>
      </c>
      <c r="F103" s="13">
        <v>7539</v>
      </c>
      <c r="G103" s="18">
        <f>F103/E103</f>
        <v>1.077</v>
      </c>
    </row>
    <row r="104" spans="1:7" ht="12" customHeight="1">
      <c r="A104" s="14"/>
      <c r="B104" s="9"/>
      <c r="C104" s="9"/>
      <c r="D104" s="16" t="s">
        <v>66</v>
      </c>
      <c r="E104" s="13"/>
      <c r="F104" s="13"/>
      <c r="G104" s="18"/>
    </row>
    <row r="105" spans="1:7" ht="12" customHeight="1">
      <c r="A105" s="14"/>
      <c r="B105" s="9"/>
      <c r="C105" s="19">
        <v>910</v>
      </c>
      <c r="D105" s="16" t="s">
        <v>67</v>
      </c>
      <c r="E105" s="17">
        <v>500</v>
      </c>
      <c r="F105" s="13">
        <v>475</v>
      </c>
      <c r="G105" s="18">
        <f>F105/E105</f>
        <v>0.95</v>
      </c>
    </row>
    <row r="106" spans="1:7" ht="12" customHeight="1">
      <c r="A106" s="14"/>
      <c r="B106" s="9"/>
      <c r="C106" s="19"/>
      <c r="D106" s="16"/>
      <c r="E106" s="17"/>
      <c r="F106" s="13"/>
      <c r="G106" s="18"/>
    </row>
    <row r="107" spans="1:7" ht="12" customHeight="1">
      <c r="A107" s="14"/>
      <c r="B107" s="22">
        <v>75615</v>
      </c>
      <c r="C107" s="9"/>
      <c r="D107" s="16" t="s">
        <v>68</v>
      </c>
      <c r="E107" s="17">
        <f>SUM(E110:E119)</f>
        <v>3401930</v>
      </c>
      <c r="F107" s="17">
        <f>SUM(F110:F119)</f>
        <v>3422470</v>
      </c>
      <c r="G107" s="18">
        <f>F107/E107</f>
        <v>1.0060377491600356</v>
      </c>
    </row>
    <row r="108" spans="1:7" ht="12" customHeight="1">
      <c r="A108" s="14"/>
      <c r="B108" s="9"/>
      <c r="C108" s="9"/>
      <c r="D108" s="16" t="s">
        <v>69</v>
      </c>
      <c r="E108" s="13"/>
      <c r="F108" s="13"/>
      <c r="G108" s="18"/>
    </row>
    <row r="109" spans="1:7" ht="12" customHeight="1">
      <c r="A109" s="14"/>
      <c r="B109" s="9"/>
      <c r="C109" s="9"/>
      <c r="D109" s="16" t="s">
        <v>70</v>
      </c>
      <c r="E109" s="13"/>
      <c r="F109" s="13"/>
      <c r="G109" s="18"/>
    </row>
    <row r="110" spans="1:7" ht="12" customHeight="1">
      <c r="A110" s="14"/>
      <c r="B110" s="9"/>
      <c r="C110" s="19">
        <v>310</v>
      </c>
      <c r="D110" s="16" t="s">
        <v>71</v>
      </c>
      <c r="E110" s="17">
        <v>2226360</v>
      </c>
      <c r="F110" s="13">
        <v>2303861</v>
      </c>
      <c r="G110" s="18">
        <f aca="true" t="shared" si="0" ref="G110:G119">F110/E110</f>
        <v>1.034810632602095</v>
      </c>
    </row>
    <row r="111" spans="1:7" ht="12" customHeight="1">
      <c r="A111" s="14"/>
      <c r="B111" s="9"/>
      <c r="C111" s="19">
        <v>320</v>
      </c>
      <c r="D111" s="16" t="s">
        <v>72</v>
      </c>
      <c r="E111" s="17">
        <v>668650</v>
      </c>
      <c r="F111" s="13">
        <v>635882</v>
      </c>
      <c r="G111" s="18">
        <f t="shared" si="0"/>
        <v>0.9509937934644432</v>
      </c>
    </row>
    <row r="112" spans="1:7" ht="12" customHeight="1">
      <c r="A112" s="14"/>
      <c r="B112" s="9"/>
      <c r="C112" s="19">
        <v>330</v>
      </c>
      <c r="D112" s="16" t="s">
        <v>73</v>
      </c>
      <c r="E112" s="17">
        <v>2000</v>
      </c>
      <c r="F112" s="13">
        <v>1901</v>
      </c>
      <c r="G112" s="18">
        <f t="shared" si="0"/>
        <v>0.9505</v>
      </c>
    </row>
    <row r="113" spans="1:7" ht="12" customHeight="1">
      <c r="A113" s="14"/>
      <c r="B113" s="9"/>
      <c r="C113" s="19">
        <v>340</v>
      </c>
      <c r="D113" s="16" t="s">
        <v>74</v>
      </c>
      <c r="E113" s="17">
        <v>100000</v>
      </c>
      <c r="F113" s="13">
        <v>100471</v>
      </c>
      <c r="G113" s="18">
        <f t="shared" si="0"/>
        <v>1.00471</v>
      </c>
    </row>
    <row r="114" spans="1:7" ht="12" customHeight="1">
      <c r="A114" s="14"/>
      <c r="B114" s="9"/>
      <c r="C114" s="19">
        <v>360</v>
      </c>
      <c r="D114" s="16" t="s">
        <v>75</v>
      </c>
      <c r="E114" s="17">
        <v>20000</v>
      </c>
      <c r="F114" s="13">
        <v>19659</v>
      </c>
      <c r="G114" s="18">
        <f t="shared" si="0"/>
        <v>0.98295</v>
      </c>
    </row>
    <row r="115" spans="1:7" ht="12" customHeight="1">
      <c r="A115" s="14"/>
      <c r="B115" s="9"/>
      <c r="C115" s="19">
        <v>370</v>
      </c>
      <c r="D115" s="16" t="s">
        <v>76</v>
      </c>
      <c r="E115" s="17">
        <v>500</v>
      </c>
      <c r="F115" s="13">
        <v>345</v>
      </c>
      <c r="G115" s="18">
        <f t="shared" si="0"/>
        <v>0.69</v>
      </c>
    </row>
    <row r="116" spans="1:7" ht="12" customHeight="1">
      <c r="A116" s="14"/>
      <c r="B116" s="9"/>
      <c r="C116" s="19">
        <v>430</v>
      </c>
      <c r="D116" s="16" t="s">
        <v>77</v>
      </c>
      <c r="E116" s="17">
        <v>76820</v>
      </c>
      <c r="F116" s="13">
        <v>80200</v>
      </c>
      <c r="G116" s="18">
        <f t="shared" si="0"/>
        <v>1.0439989586045302</v>
      </c>
    </row>
    <row r="117" spans="1:7" ht="12" customHeight="1">
      <c r="A117" s="14"/>
      <c r="B117" s="9"/>
      <c r="C117" s="19">
        <v>500</v>
      </c>
      <c r="D117" s="16" t="s">
        <v>78</v>
      </c>
      <c r="E117" s="17">
        <v>250000</v>
      </c>
      <c r="F117" s="13">
        <v>215523</v>
      </c>
      <c r="G117" s="18">
        <f t="shared" si="0"/>
        <v>0.862092</v>
      </c>
    </row>
    <row r="118" spans="1:7" ht="12" customHeight="1">
      <c r="A118" s="14"/>
      <c r="B118" s="9"/>
      <c r="C118" s="19">
        <v>910</v>
      </c>
      <c r="D118" s="16" t="s">
        <v>67</v>
      </c>
      <c r="E118" s="17">
        <v>51600</v>
      </c>
      <c r="F118" s="13">
        <v>59387</v>
      </c>
      <c r="G118" s="18">
        <f t="shared" si="0"/>
        <v>1.1509108527131784</v>
      </c>
    </row>
    <row r="119" spans="1:7" ht="12" customHeight="1">
      <c r="A119" s="14"/>
      <c r="B119" s="9"/>
      <c r="C119" s="19">
        <v>920</v>
      </c>
      <c r="D119" s="16" t="s">
        <v>27</v>
      </c>
      <c r="E119" s="17">
        <v>6000</v>
      </c>
      <c r="F119" s="13">
        <v>5241</v>
      </c>
      <c r="G119" s="18">
        <f t="shared" si="0"/>
        <v>0.8735</v>
      </c>
    </row>
    <row r="120" spans="1:7" ht="12" customHeight="1">
      <c r="A120" s="14"/>
      <c r="B120" s="9"/>
      <c r="C120" s="19"/>
      <c r="D120" s="16"/>
      <c r="E120" s="17"/>
      <c r="F120" s="13"/>
      <c r="G120" s="18"/>
    </row>
    <row r="121" spans="1:7" ht="12" customHeight="1">
      <c r="A121" s="14"/>
      <c r="B121" s="22">
        <v>75618</v>
      </c>
      <c r="C121" s="9"/>
      <c r="D121" s="16" t="s">
        <v>79</v>
      </c>
      <c r="E121" s="17">
        <f>SUM(E123:E127)</f>
        <v>92500</v>
      </c>
      <c r="F121" s="17">
        <f>SUM(F123:F127)</f>
        <v>101327</v>
      </c>
      <c r="G121" s="18">
        <f>F121/E121</f>
        <v>1.095427027027027</v>
      </c>
    </row>
    <row r="122" spans="1:7" ht="12" customHeight="1">
      <c r="A122" s="14"/>
      <c r="B122" s="9"/>
      <c r="C122" s="9"/>
      <c r="D122" s="16" t="s">
        <v>80</v>
      </c>
      <c r="E122" s="13"/>
      <c r="F122" s="13"/>
      <c r="G122" s="18"/>
    </row>
    <row r="123" spans="1:7" ht="12" customHeight="1">
      <c r="A123" s="14"/>
      <c r="B123" s="9"/>
      <c r="C123" s="19">
        <v>410</v>
      </c>
      <c r="D123" s="16" t="s">
        <v>81</v>
      </c>
      <c r="E123" s="17">
        <v>80000</v>
      </c>
      <c r="F123" s="13">
        <v>90200</v>
      </c>
      <c r="G123" s="18">
        <f>F123/E123</f>
        <v>1.1275</v>
      </c>
    </row>
    <row r="124" spans="1:7" ht="12" customHeight="1">
      <c r="A124" s="14"/>
      <c r="B124" s="9"/>
      <c r="C124" s="19">
        <v>450</v>
      </c>
      <c r="D124" s="16" t="s">
        <v>82</v>
      </c>
      <c r="E124" s="17">
        <v>12000</v>
      </c>
      <c r="F124" s="13">
        <v>10671</v>
      </c>
      <c r="G124" s="18">
        <f>F124/E124</f>
        <v>0.88925</v>
      </c>
    </row>
    <row r="125" spans="1:7" ht="12" customHeight="1">
      <c r="A125" s="14"/>
      <c r="B125" s="9"/>
      <c r="C125" s="19">
        <v>490</v>
      </c>
      <c r="D125" s="16" t="s">
        <v>83</v>
      </c>
      <c r="E125" s="17">
        <v>0</v>
      </c>
      <c r="F125" s="13">
        <v>226</v>
      </c>
      <c r="G125" s="23" t="s">
        <v>28</v>
      </c>
    </row>
    <row r="126" spans="1:7" ht="12" customHeight="1">
      <c r="A126" s="14"/>
      <c r="B126" s="9"/>
      <c r="C126" s="19"/>
      <c r="D126" s="16" t="s">
        <v>84</v>
      </c>
      <c r="E126" s="17"/>
      <c r="F126" s="13"/>
      <c r="G126" s="23"/>
    </row>
    <row r="127" spans="1:7" ht="12" customHeight="1">
      <c r="A127" s="14"/>
      <c r="B127" s="9"/>
      <c r="C127" s="19">
        <v>910</v>
      </c>
      <c r="D127" s="16" t="s">
        <v>67</v>
      </c>
      <c r="E127" s="17">
        <v>500</v>
      </c>
      <c r="F127" s="13">
        <v>230</v>
      </c>
      <c r="G127" s="18">
        <f>F127/E127</f>
        <v>0.46</v>
      </c>
    </row>
    <row r="128" spans="1:7" ht="12" customHeight="1">
      <c r="A128" s="14"/>
      <c r="B128" s="9"/>
      <c r="C128" s="19"/>
      <c r="D128" s="16"/>
      <c r="E128" s="17"/>
      <c r="F128" s="13"/>
      <c r="G128" s="18"/>
    </row>
    <row r="129" spans="1:7" ht="12" customHeight="1">
      <c r="A129" s="14"/>
      <c r="B129" s="22">
        <v>75619</v>
      </c>
      <c r="C129" s="9"/>
      <c r="D129" s="16" t="s">
        <v>85</v>
      </c>
      <c r="E129" s="17">
        <f>SUM(E130)</f>
        <v>10000</v>
      </c>
      <c r="F129" s="17">
        <f>SUM(F130)</f>
        <v>0</v>
      </c>
      <c r="G129" s="18">
        <f>F129/E129</f>
        <v>0</v>
      </c>
    </row>
    <row r="130" spans="1:7" ht="12" customHeight="1">
      <c r="A130" s="14"/>
      <c r="B130" s="9"/>
      <c r="C130" s="19">
        <v>460</v>
      </c>
      <c r="D130" s="16" t="s">
        <v>86</v>
      </c>
      <c r="E130" s="17">
        <v>10000</v>
      </c>
      <c r="F130" s="13">
        <v>0</v>
      </c>
      <c r="G130" s="18">
        <f>F130/E130</f>
        <v>0</v>
      </c>
    </row>
    <row r="131" spans="1:7" ht="12" customHeight="1">
      <c r="A131" s="14"/>
      <c r="B131" s="9"/>
      <c r="C131" s="19"/>
      <c r="D131" s="16"/>
      <c r="E131" s="17"/>
      <c r="F131" s="13"/>
      <c r="G131" s="18"/>
    </row>
    <row r="132" spans="1:7" ht="12" customHeight="1">
      <c r="A132" s="14"/>
      <c r="B132" s="22">
        <v>75621</v>
      </c>
      <c r="C132" s="9"/>
      <c r="D132" s="16" t="s">
        <v>87</v>
      </c>
      <c r="E132" s="17">
        <f>SUM(E133:E134)</f>
        <v>2031683</v>
      </c>
      <c r="F132" s="13">
        <f>SUM(F133:F134)</f>
        <v>2153637</v>
      </c>
      <c r="G132" s="18">
        <f>F132/E132</f>
        <v>1.060026096590856</v>
      </c>
    </row>
    <row r="133" spans="1:7" ht="12" customHeight="1">
      <c r="A133" s="14"/>
      <c r="B133" s="9"/>
      <c r="C133" s="19">
        <v>10</v>
      </c>
      <c r="D133" s="16" t="s">
        <v>88</v>
      </c>
      <c r="E133" s="17">
        <v>1986683</v>
      </c>
      <c r="F133" s="13">
        <v>2080305</v>
      </c>
      <c r="G133" s="18">
        <f>F133/E133</f>
        <v>1.0471247803499601</v>
      </c>
    </row>
    <row r="134" spans="1:7" ht="12" customHeight="1">
      <c r="A134" s="14"/>
      <c r="B134" s="9"/>
      <c r="C134" s="19">
        <v>20</v>
      </c>
      <c r="D134" s="16" t="s">
        <v>89</v>
      </c>
      <c r="E134" s="17">
        <v>45000</v>
      </c>
      <c r="F134" s="13">
        <v>73332</v>
      </c>
      <c r="G134" s="18">
        <f>F134/E134</f>
        <v>1.6296</v>
      </c>
    </row>
    <row r="135" spans="1:7" ht="12" customHeight="1">
      <c r="A135" s="14"/>
      <c r="B135" s="9"/>
      <c r="C135" s="19"/>
      <c r="D135" s="16"/>
      <c r="E135" s="17"/>
      <c r="F135" s="13"/>
      <c r="G135" s="18"/>
    </row>
    <row r="136" spans="1:7" ht="12" customHeight="1">
      <c r="A136" s="14"/>
      <c r="B136" s="22">
        <v>75647</v>
      </c>
      <c r="C136" s="9"/>
      <c r="D136" s="16" t="s">
        <v>90</v>
      </c>
      <c r="E136" s="17">
        <f>SUM(E137)</f>
        <v>500</v>
      </c>
      <c r="F136" s="17">
        <f>SUM(F137)</f>
        <v>223</v>
      </c>
      <c r="G136" s="18">
        <f>F136/E136</f>
        <v>0.446</v>
      </c>
    </row>
    <row r="137" spans="1:7" ht="12" customHeight="1">
      <c r="A137" s="14"/>
      <c r="B137" s="9"/>
      <c r="C137" s="19">
        <v>920</v>
      </c>
      <c r="D137" s="16" t="s">
        <v>27</v>
      </c>
      <c r="E137" s="17">
        <v>500</v>
      </c>
      <c r="F137" s="13">
        <v>223</v>
      </c>
      <c r="G137" s="18">
        <f>F137/E137</f>
        <v>0.446</v>
      </c>
    </row>
    <row r="138" spans="1:7" ht="12" customHeight="1">
      <c r="A138" s="14"/>
      <c r="B138" s="9"/>
      <c r="C138" s="19"/>
      <c r="D138" s="16"/>
      <c r="E138" s="17"/>
      <c r="F138" s="13"/>
      <c r="G138" s="18"/>
    </row>
    <row r="139" spans="1:7" ht="12" customHeight="1">
      <c r="A139" s="21">
        <v>758</v>
      </c>
      <c r="B139" s="9"/>
      <c r="C139" s="9"/>
      <c r="D139" s="10" t="s">
        <v>91</v>
      </c>
      <c r="E139" s="11">
        <f>SUM(E141,E145,E148,E151,E163)</f>
        <v>8844335</v>
      </c>
      <c r="F139" s="11">
        <f>SUM(F141,F145,F148,F151,F163)</f>
        <v>8856365</v>
      </c>
      <c r="G139" s="12">
        <f>F139/E139</f>
        <v>1.0013601927109275</v>
      </c>
    </row>
    <row r="140" spans="1:7" ht="12" customHeight="1">
      <c r="A140" s="21"/>
      <c r="B140" s="9"/>
      <c r="C140" s="9"/>
      <c r="D140" s="10"/>
      <c r="E140" s="11"/>
      <c r="F140" s="13"/>
      <c r="G140" s="18"/>
    </row>
    <row r="141" spans="1:7" ht="12" customHeight="1">
      <c r="A141" s="14"/>
      <c r="B141" s="22">
        <v>75801</v>
      </c>
      <c r="C141" s="9"/>
      <c r="D141" s="16" t="s">
        <v>92</v>
      </c>
      <c r="E141" s="17">
        <f>SUM(E143)</f>
        <v>5842417</v>
      </c>
      <c r="F141" s="17">
        <f>SUM(F143)</f>
        <v>5842417</v>
      </c>
      <c r="G141" s="18">
        <f>F141/E141</f>
        <v>1</v>
      </c>
    </row>
    <row r="142" spans="1:7" ht="12" customHeight="1">
      <c r="A142" s="14"/>
      <c r="B142" s="9"/>
      <c r="C142" s="9"/>
      <c r="D142" s="16" t="s">
        <v>93</v>
      </c>
      <c r="E142" s="13"/>
      <c r="F142" s="13"/>
      <c r="G142" s="18"/>
    </row>
    <row r="143" spans="1:7" ht="12" customHeight="1">
      <c r="A143" s="14"/>
      <c r="B143" s="9"/>
      <c r="C143" s="20">
        <v>2920</v>
      </c>
      <c r="D143" s="16" t="s">
        <v>94</v>
      </c>
      <c r="E143" s="17">
        <v>5842417</v>
      </c>
      <c r="F143" s="13">
        <v>5842417</v>
      </c>
      <c r="G143" s="18">
        <f>F143/E143</f>
        <v>1</v>
      </c>
    </row>
    <row r="144" spans="1:7" ht="12" customHeight="1">
      <c r="A144" s="14"/>
      <c r="B144" s="9"/>
      <c r="C144" s="20"/>
      <c r="D144" s="16"/>
      <c r="E144" s="17"/>
      <c r="F144" s="13"/>
      <c r="G144" s="18"/>
    </row>
    <row r="145" spans="1:7" ht="12" customHeight="1">
      <c r="A145" s="14"/>
      <c r="B145" s="22">
        <v>75805</v>
      </c>
      <c r="C145" s="9"/>
      <c r="D145" s="16" t="s">
        <v>95</v>
      </c>
      <c r="E145" s="17">
        <f>SUM(E146)</f>
        <v>4989</v>
      </c>
      <c r="F145" s="17">
        <f>SUM(F146)</f>
        <v>4989</v>
      </c>
      <c r="G145" s="18">
        <f>F145/E145</f>
        <v>1</v>
      </c>
    </row>
    <row r="146" spans="1:7" ht="12" customHeight="1">
      <c r="A146" s="14"/>
      <c r="B146" s="9"/>
      <c r="C146" s="20">
        <v>2920</v>
      </c>
      <c r="D146" s="16" t="s">
        <v>94</v>
      </c>
      <c r="E146" s="17">
        <v>4989</v>
      </c>
      <c r="F146" s="13">
        <v>4989</v>
      </c>
      <c r="G146" s="18">
        <f>F146/E146</f>
        <v>1</v>
      </c>
    </row>
    <row r="147" spans="1:7" ht="12" customHeight="1">
      <c r="A147" s="14"/>
      <c r="B147" s="9"/>
      <c r="C147" s="20"/>
      <c r="D147" s="16"/>
      <c r="E147" s="17"/>
      <c r="F147" s="13"/>
      <c r="G147" s="18"/>
    </row>
    <row r="148" spans="1:7" ht="12" customHeight="1">
      <c r="A148" s="14"/>
      <c r="B148" s="22">
        <v>75807</v>
      </c>
      <c r="C148" s="9"/>
      <c r="D148" s="16" t="s">
        <v>96</v>
      </c>
      <c r="E148" s="17">
        <f>SUM(E149)</f>
        <v>2322047</v>
      </c>
      <c r="F148" s="17">
        <f>SUM(F149)</f>
        <v>2322047</v>
      </c>
      <c r="G148" s="18">
        <f>F148/E148</f>
        <v>1</v>
      </c>
    </row>
    <row r="149" spans="1:7" ht="12" customHeight="1">
      <c r="A149" s="14"/>
      <c r="B149" s="9"/>
      <c r="C149" s="20">
        <v>2920</v>
      </c>
      <c r="D149" s="16" t="s">
        <v>94</v>
      </c>
      <c r="E149" s="17">
        <v>2322047</v>
      </c>
      <c r="F149" s="13">
        <v>2322047</v>
      </c>
      <c r="G149" s="18">
        <f>F149/E149</f>
        <v>1</v>
      </c>
    </row>
    <row r="150" spans="1:7" ht="12" customHeight="1">
      <c r="A150" s="14"/>
      <c r="B150" s="9"/>
      <c r="C150" s="20"/>
      <c r="D150" s="16"/>
      <c r="E150" s="17"/>
      <c r="F150" s="13"/>
      <c r="G150" s="18"/>
    </row>
    <row r="151" spans="1:7" ht="12" customHeight="1">
      <c r="A151" s="14"/>
      <c r="B151" s="22">
        <v>75814</v>
      </c>
      <c r="C151" s="9"/>
      <c r="D151" s="16" t="s">
        <v>97</v>
      </c>
      <c r="E151" s="17">
        <f>SUM(E152:E160)</f>
        <v>280983</v>
      </c>
      <c r="F151" s="17">
        <f>SUM(F152:F160)</f>
        <v>293013</v>
      </c>
      <c r="G151" s="18">
        <f>F151/E151</f>
        <v>1.0428139780698475</v>
      </c>
    </row>
    <row r="152" spans="1:7" ht="12" customHeight="1">
      <c r="A152" s="14"/>
      <c r="B152" s="22"/>
      <c r="C152" s="24" t="s">
        <v>98</v>
      </c>
      <c r="D152" s="16" t="s">
        <v>65</v>
      </c>
      <c r="E152" s="17">
        <v>0</v>
      </c>
      <c r="F152" s="17">
        <v>-82</v>
      </c>
      <c r="G152" s="23" t="s">
        <v>28</v>
      </c>
    </row>
    <row r="153" spans="1:7" ht="12" customHeight="1">
      <c r="A153" s="14"/>
      <c r="B153" s="22"/>
      <c r="C153" s="24"/>
      <c r="D153" s="16" t="s">
        <v>66</v>
      </c>
      <c r="E153" s="17"/>
      <c r="F153" s="17"/>
      <c r="G153" s="23"/>
    </row>
    <row r="154" spans="1:7" ht="12" customHeight="1">
      <c r="A154" s="14"/>
      <c r="B154" s="22"/>
      <c r="C154" s="24" t="s">
        <v>99</v>
      </c>
      <c r="D154" s="16" t="s">
        <v>75</v>
      </c>
      <c r="E154" s="17">
        <v>0</v>
      </c>
      <c r="F154" s="17">
        <v>-14</v>
      </c>
      <c r="G154" s="23" t="s">
        <v>28</v>
      </c>
    </row>
    <row r="155" spans="1:7" ht="12" customHeight="1">
      <c r="A155" s="14"/>
      <c r="B155" s="22"/>
      <c r="C155" s="24" t="s">
        <v>100</v>
      </c>
      <c r="D155" s="16" t="s">
        <v>81</v>
      </c>
      <c r="E155" s="17">
        <v>0</v>
      </c>
      <c r="F155" s="17">
        <v>-7</v>
      </c>
      <c r="G155" s="23" t="s">
        <v>28</v>
      </c>
    </row>
    <row r="156" spans="1:7" ht="12" customHeight="1">
      <c r="A156" s="14"/>
      <c r="B156" s="22"/>
      <c r="C156" s="24" t="s">
        <v>101</v>
      </c>
      <c r="D156" s="16" t="s">
        <v>78</v>
      </c>
      <c r="E156" s="17">
        <v>0</v>
      </c>
      <c r="F156" s="17">
        <v>-175</v>
      </c>
      <c r="G156" s="23" t="s">
        <v>28</v>
      </c>
    </row>
    <row r="157" spans="1:7" ht="12" customHeight="1">
      <c r="A157" s="14"/>
      <c r="B157" s="22"/>
      <c r="C157" s="24" t="s">
        <v>102</v>
      </c>
      <c r="D157" s="16" t="s">
        <v>67</v>
      </c>
      <c r="E157" s="17">
        <v>0</v>
      </c>
      <c r="F157" s="17">
        <v>-93</v>
      </c>
      <c r="G157" s="23" t="s">
        <v>28</v>
      </c>
    </row>
    <row r="158" spans="1:7" ht="12" customHeight="1">
      <c r="A158" s="14"/>
      <c r="B158" s="9"/>
      <c r="C158" s="19">
        <v>920</v>
      </c>
      <c r="D158" s="16" t="s">
        <v>27</v>
      </c>
      <c r="E158" s="17">
        <v>27000</v>
      </c>
      <c r="F158" s="13">
        <v>39401</v>
      </c>
      <c r="G158" s="18">
        <f>F158/E158</f>
        <v>1.4592962962962963</v>
      </c>
    </row>
    <row r="159" spans="1:7" ht="12" customHeight="1">
      <c r="A159" s="14"/>
      <c r="B159" s="9"/>
      <c r="C159" s="19">
        <v>970</v>
      </c>
      <c r="D159" s="16" t="s">
        <v>32</v>
      </c>
      <c r="E159" s="17">
        <v>253788</v>
      </c>
      <c r="F159" s="13">
        <v>253788</v>
      </c>
      <c r="G159" s="18">
        <f>F159/E159</f>
        <v>1</v>
      </c>
    </row>
    <row r="160" spans="1:7" ht="12" customHeight="1">
      <c r="A160" s="14"/>
      <c r="B160" s="9"/>
      <c r="C160" s="20">
        <v>2370</v>
      </c>
      <c r="D160" s="16" t="s">
        <v>103</v>
      </c>
      <c r="E160" s="17">
        <v>195</v>
      </c>
      <c r="F160" s="13">
        <v>195</v>
      </c>
      <c r="G160" s="18">
        <f>F160/E160</f>
        <v>1</v>
      </c>
    </row>
    <row r="161" spans="1:7" ht="12" customHeight="1">
      <c r="A161" s="14"/>
      <c r="B161" s="9"/>
      <c r="C161" s="9"/>
      <c r="D161" s="16" t="s">
        <v>104</v>
      </c>
      <c r="E161" s="13"/>
      <c r="F161" s="13"/>
      <c r="G161" s="18"/>
    </row>
    <row r="162" spans="1:7" ht="12" customHeight="1">
      <c r="A162" s="14"/>
      <c r="B162" s="9"/>
      <c r="C162" s="9"/>
      <c r="D162" s="16"/>
      <c r="E162" s="13"/>
      <c r="F162" s="13"/>
      <c r="G162" s="18"/>
    </row>
    <row r="163" spans="1:7" ht="12" customHeight="1">
      <c r="A163" s="14"/>
      <c r="B163" s="22">
        <v>75831</v>
      </c>
      <c r="C163" s="9"/>
      <c r="D163" s="16" t="s">
        <v>105</v>
      </c>
      <c r="E163" s="17">
        <f>SUM(E164)</f>
        <v>393899</v>
      </c>
      <c r="F163" s="17">
        <f>SUM(F164)</f>
        <v>393899</v>
      </c>
      <c r="G163" s="18">
        <f>F163/E163</f>
        <v>1</v>
      </c>
    </row>
    <row r="164" spans="1:7" ht="12" customHeight="1">
      <c r="A164" s="14"/>
      <c r="B164" s="9"/>
      <c r="C164" s="20">
        <v>2920</v>
      </c>
      <c r="D164" s="16" t="s">
        <v>94</v>
      </c>
      <c r="E164" s="17">
        <v>393899</v>
      </c>
      <c r="F164" s="13">
        <v>393899</v>
      </c>
      <c r="G164" s="18">
        <f>F164/E164</f>
        <v>1</v>
      </c>
    </row>
    <row r="165" spans="1:7" ht="12" customHeight="1">
      <c r="A165" s="14"/>
      <c r="B165" s="9"/>
      <c r="C165" s="20"/>
      <c r="D165" s="16"/>
      <c r="E165" s="17"/>
      <c r="F165" s="13"/>
      <c r="G165" s="18"/>
    </row>
    <row r="166" spans="1:7" ht="12" customHeight="1">
      <c r="A166" s="21">
        <v>801</v>
      </c>
      <c r="B166" s="9"/>
      <c r="C166" s="9"/>
      <c r="D166" s="10" t="s">
        <v>106</v>
      </c>
      <c r="E166" s="11">
        <f>SUM(E168,E180,E184,E190)</f>
        <v>352489</v>
      </c>
      <c r="F166" s="11">
        <f>SUM(F168,F180,F184,F190)</f>
        <v>361874</v>
      </c>
      <c r="G166" s="12">
        <f>F166/E166</f>
        <v>1.0266249443245037</v>
      </c>
    </row>
    <row r="167" spans="1:7" ht="12" customHeight="1">
      <c r="A167" s="21"/>
      <c r="B167" s="9"/>
      <c r="C167" s="9"/>
      <c r="D167" s="10"/>
      <c r="E167" s="11"/>
      <c r="F167" s="13"/>
      <c r="G167" s="18"/>
    </row>
    <row r="168" spans="1:7" ht="12" customHeight="1">
      <c r="A168" s="14"/>
      <c r="B168" s="22">
        <v>80101</v>
      </c>
      <c r="C168" s="9"/>
      <c r="D168" s="16" t="s">
        <v>107</v>
      </c>
      <c r="E168" s="17">
        <f>SUM(E169,E170,E172,E174,E176)</f>
        <v>65703</v>
      </c>
      <c r="F168" s="17">
        <f>SUM(F169:F176)</f>
        <v>66472</v>
      </c>
      <c r="G168" s="18">
        <f>F168/E168</f>
        <v>1.0117041839794225</v>
      </c>
    </row>
    <row r="169" spans="1:7" ht="12" customHeight="1">
      <c r="A169" s="14"/>
      <c r="B169" s="9"/>
      <c r="C169" s="19">
        <v>830</v>
      </c>
      <c r="D169" s="16" t="s">
        <v>40</v>
      </c>
      <c r="E169" s="17">
        <v>20583</v>
      </c>
      <c r="F169" s="13">
        <v>18301</v>
      </c>
      <c r="G169" s="18">
        <f>F169/E169</f>
        <v>0.8891318078025555</v>
      </c>
    </row>
    <row r="170" spans="1:7" ht="12" customHeight="1">
      <c r="A170" s="14"/>
      <c r="B170" s="9"/>
      <c r="C170" s="19">
        <v>840</v>
      </c>
      <c r="D170" s="16" t="s">
        <v>26</v>
      </c>
      <c r="E170" s="17">
        <v>50</v>
      </c>
      <c r="F170" s="13">
        <v>36</v>
      </c>
      <c r="G170" s="18">
        <f>F170/E170</f>
        <v>0.72</v>
      </c>
    </row>
    <row r="171" spans="1:7" ht="12" customHeight="1">
      <c r="A171" s="14"/>
      <c r="B171" s="9"/>
      <c r="C171" s="19">
        <v>970</v>
      </c>
      <c r="D171" s="16" t="s">
        <v>32</v>
      </c>
      <c r="E171" s="17">
        <v>0</v>
      </c>
      <c r="F171" s="13">
        <v>3065</v>
      </c>
      <c r="G171" s="23" t="s">
        <v>28</v>
      </c>
    </row>
    <row r="172" spans="1:7" ht="12" customHeight="1">
      <c r="A172" s="14"/>
      <c r="B172" s="9"/>
      <c r="C172" s="20">
        <v>2030</v>
      </c>
      <c r="D172" s="16" t="s">
        <v>108</v>
      </c>
      <c r="E172" s="17">
        <v>3902</v>
      </c>
      <c r="F172" s="13">
        <v>3902</v>
      </c>
      <c r="G172" s="18">
        <f>F172/E172</f>
        <v>1</v>
      </c>
    </row>
    <row r="173" spans="1:7" ht="12" customHeight="1">
      <c r="A173" s="14"/>
      <c r="B173" s="9"/>
      <c r="C173" s="9"/>
      <c r="D173" s="16" t="s">
        <v>109</v>
      </c>
      <c r="E173" s="13"/>
      <c r="F173" s="13"/>
      <c r="G173" s="18"/>
    </row>
    <row r="174" spans="1:7" ht="12" customHeight="1">
      <c r="A174" s="14"/>
      <c r="B174" s="9"/>
      <c r="C174" s="20">
        <v>2033</v>
      </c>
      <c r="D174" s="16" t="s">
        <v>108</v>
      </c>
      <c r="E174" s="17">
        <v>39668</v>
      </c>
      <c r="F174" s="13">
        <v>39668</v>
      </c>
      <c r="G174" s="18">
        <f>F174/E174</f>
        <v>1</v>
      </c>
    </row>
    <row r="175" spans="1:7" ht="12" customHeight="1">
      <c r="A175" s="14"/>
      <c r="B175" s="9"/>
      <c r="C175" s="9"/>
      <c r="D175" s="16" t="s">
        <v>109</v>
      </c>
      <c r="E175" s="13"/>
      <c r="F175" s="13"/>
      <c r="G175" s="18"/>
    </row>
    <row r="176" spans="1:7" ht="12" customHeight="1">
      <c r="A176" s="14"/>
      <c r="B176" s="9"/>
      <c r="C176" s="20">
        <v>2700</v>
      </c>
      <c r="D176" s="16" t="s">
        <v>29</v>
      </c>
      <c r="E176" s="17">
        <v>1500</v>
      </c>
      <c r="F176" s="13">
        <v>1500</v>
      </c>
      <c r="G176" s="18">
        <f>F176/E176</f>
        <v>1</v>
      </c>
    </row>
    <row r="177" spans="1:7" ht="12" customHeight="1">
      <c r="A177" s="14"/>
      <c r="B177" s="9"/>
      <c r="C177" s="9"/>
      <c r="D177" s="16" t="s">
        <v>30</v>
      </c>
      <c r="E177" s="13"/>
      <c r="F177" s="13"/>
      <c r="G177" s="18"/>
    </row>
    <row r="178" spans="1:7" ht="12" customHeight="1">
      <c r="A178" s="14"/>
      <c r="B178" s="9"/>
      <c r="C178" s="9"/>
      <c r="D178" s="16" t="s">
        <v>31</v>
      </c>
      <c r="E178" s="13"/>
      <c r="F178" s="13"/>
      <c r="G178" s="18"/>
    </row>
    <row r="179" spans="1:7" ht="12" customHeight="1">
      <c r="A179" s="14"/>
      <c r="B179" s="9"/>
      <c r="C179" s="9"/>
      <c r="D179" s="16"/>
      <c r="E179" s="13"/>
      <c r="F179" s="13"/>
      <c r="G179" s="18"/>
    </row>
    <row r="180" spans="1:7" ht="12" customHeight="1">
      <c r="A180" s="14"/>
      <c r="B180" s="22">
        <v>80104</v>
      </c>
      <c r="C180" s="9"/>
      <c r="D180" s="16" t="s">
        <v>110</v>
      </c>
      <c r="E180" s="17">
        <f>SUM(E181:E182)</f>
        <v>215300</v>
      </c>
      <c r="F180" s="17">
        <f>SUM(F181:F182)</f>
        <v>223917</v>
      </c>
      <c r="G180" s="18">
        <f>F180/E180</f>
        <v>1.0400232234091964</v>
      </c>
    </row>
    <row r="181" spans="1:7" ht="12" customHeight="1">
      <c r="A181" s="14"/>
      <c r="B181" s="9"/>
      <c r="C181" s="19">
        <v>830</v>
      </c>
      <c r="D181" s="16" t="s">
        <v>40</v>
      </c>
      <c r="E181" s="17">
        <v>215000</v>
      </c>
      <c r="F181" s="13">
        <v>223617</v>
      </c>
      <c r="G181" s="18">
        <f>F181/E181</f>
        <v>1.0400790697674418</v>
      </c>
    </row>
    <row r="182" spans="1:7" ht="12" customHeight="1">
      <c r="A182" s="14"/>
      <c r="B182" s="9"/>
      <c r="C182" s="19">
        <v>970</v>
      </c>
      <c r="D182" s="16" t="s">
        <v>32</v>
      </c>
      <c r="E182" s="17">
        <v>300</v>
      </c>
      <c r="F182" s="13">
        <v>300</v>
      </c>
      <c r="G182" s="18">
        <f>F182/E182</f>
        <v>1</v>
      </c>
    </row>
    <row r="183" spans="1:7" ht="12" customHeight="1">
      <c r="A183" s="14"/>
      <c r="B183" s="9"/>
      <c r="C183" s="19"/>
      <c r="D183" s="16"/>
      <c r="E183" s="17"/>
      <c r="F183" s="13"/>
      <c r="G183" s="18"/>
    </row>
    <row r="184" spans="1:7" ht="12" customHeight="1">
      <c r="A184" s="14"/>
      <c r="B184" s="22">
        <v>80136</v>
      </c>
      <c r="C184" s="9"/>
      <c r="D184" s="16" t="s">
        <v>111</v>
      </c>
      <c r="E184" s="17">
        <f>SUM(E185,E186)</f>
        <v>70436</v>
      </c>
      <c r="F184" s="17">
        <f>SUM(F185,F186)</f>
        <v>70435</v>
      </c>
      <c r="G184" s="18">
        <f>F184/E184</f>
        <v>0.999985802714521</v>
      </c>
    </row>
    <row r="185" spans="1:7" ht="12" customHeight="1">
      <c r="A185" s="14"/>
      <c r="B185" s="9"/>
      <c r="C185" s="19">
        <v>970</v>
      </c>
      <c r="D185" s="16" t="s">
        <v>32</v>
      </c>
      <c r="E185" s="17">
        <v>4216</v>
      </c>
      <c r="F185" s="13">
        <v>4215</v>
      </c>
      <c r="G185" s="18">
        <f>F185/E185</f>
        <v>0.9997628083491461</v>
      </c>
    </row>
    <row r="186" spans="1:7" ht="12" customHeight="1">
      <c r="A186" s="14"/>
      <c r="B186" s="9"/>
      <c r="C186" s="20">
        <v>2020</v>
      </c>
      <c r="D186" s="16" t="s">
        <v>46</v>
      </c>
      <c r="E186" s="17">
        <v>66220</v>
      </c>
      <c r="F186" s="13">
        <v>66220</v>
      </c>
      <c r="G186" s="18">
        <f>F186/E186</f>
        <v>1</v>
      </c>
    </row>
    <row r="187" spans="1:7" ht="12" customHeight="1">
      <c r="A187" s="14"/>
      <c r="B187" s="9"/>
      <c r="C187" s="9"/>
      <c r="D187" s="16" t="s">
        <v>47</v>
      </c>
      <c r="E187" s="13"/>
      <c r="F187" s="13"/>
      <c r="G187" s="18"/>
    </row>
    <row r="188" spans="1:7" ht="12" customHeight="1">
      <c r="A188" s="14"/>
      <c r="B188" s="9"/>
      <c r="C188" s="9"/>
      <c r="D188" s="16" t="s">
        <v>48</v>
      </c>
      <c r="E188" s="13"/>
      <c r="F188" s="13"/>
      <c r="G188" s="18"/>
    </row>
    <row r="189" spans="1:7" ht="12" customHeight="1">
      <c r="A189" s="14"/>
      <c r="B189" s="9"/>
      <c r="C189" s="9"/>
      <c r="D189" s="16"/>
      <c r="E189" s="13"/>
      <c r="F189" s="13"/>
      <c r="G189" s="18"/>
    </row>
    <row r="190" spans="1:7" ht="12" customHeight="1">
      <c r="A190" s="14"/>
      <c r="B190" s="22">
        <v>80195</v>
      </c>
      <c r="C190" s="9"/>
      <c r="D190" s="16" t="s">
        <v>16</v>
      </c>
      <c r="E190" s="17">
        <f>SUM(E191)</f>
        <v>1050</v>
      </c>
      <c r="F190" s="17">
        <f>SUM(F191)</f>
        <v>1050</v>
      </c>
      <c r="G190" s="18">
        <f>F190/E190</f>
        <v>1</v>
      </c>
    </row>
    <row r="191" spans="1:7" ht="12" customHeight="1">
      <c r="A191" s="14"/>
      <c r="B191" s="9"/>
      <c r="C191" s="20">
        <v>2030</v>
      </c>
      <c r="D191" s="16" t="s">
        <v>108</v>
      </c>
      <c r="E191" s="17">
        <v>1050</v>
      </c>
      <c r="F191" s="13">
        <v>1050</v>
      </c>
      <c r="G191" s="18">
        <f>F191/E191</f>
        <v>1</v>
      </c>
    </row>
    <row r="192" spans="1:7" ht="12" customHeight="1">
      <c r="A192" s="14"/>
      <c r="B192" s="9"/>
      <c r="C192" s="9"/>
      <c r="D192" s="16" t="s">
        <v>109</v>
      </c>
      <c r="E192" s="13"/>
      <c r="F192" s="13"/>
      <c r="G192" s="18"/>
    </row>
    <row r="193" spans="1:7" ht="12" customHeight="1">
      <c r="A193" s="14"/>
      <c r="B193" s="9"/>
      <c r="C193" s="9"/>
      <c r="D193" s="16"/>
      <c r="E193" s="13"/>
      <c r="F193" s="13"/>
      <c r="G193" s="18"/>
    </row>
    <row r="194" spans="1:7" ht="12" customHeight="1">
      <c r="A194" s="21">
        <v>851</v>
      </c>
      <c r="B194" s="9"/>
      <c r="C194" s="9"/>
      <c r="D194" s="10" t="s">
        <v>112</v>
      </c>
      <c r="E194" s="11">
        <f>SUM(E196)</f>
        <v>135422</v>
      </c>
      <c r="F194" s="11">
        <f>SUM(F196)</f>
        <v>134353</v>
      </c>
      <c r="G194" s="12">
        <f>F194/E194</f>
        <v>0.9921061570498146</v>
      </c>
    </row>
    <row r="195" spans="1:7" ht="12" customHeight="1">
      <c r="A195" s="21"/>
      <c r="B195" s="9"/>
      <c r="C195" s="9"/>
      <c r="D195" s="10"/>
      <c r="E195" s="11"/>
      <c r="F195" s="13"/>
      <c r="G195" s="18"/>
    </row>
    <row r="196" spans="1:7" ht="12" customHeight="1">
      <c r="A196" s="14"/>
      <c r="B196" s="22">
        <v>85154</v>
      </c>
      <c r="C196" s="9"/>
      <c r="D196" s="16" t="s">
        <v>113</v>
      </c>
      <c r="E196" s="17">
        <f>SUM(E197)</f>
        <v>135422</v>
      </c>
      <c r="F196" s="17">
        <f>SUM(F197)</f>
        <v>134353</v>
      </c>
      <c r="G196" s="18">
        <f>F196/E196</f>
        <v>0.9921061570498146</v>
      </c>
    </row>
    <row r="197" spans="1:7" ht="12" customHeight="1">
      <c r="A197" s="14"/>
      <c r="B197" s="9"/>
      <c r="C197" s="19">
        <v>480</v>
      </c>
      <c r="D197" s="16" t="s">
        <v>114</v>
      </c>
      <c r="E197" s="17">
        <v>135422</v>
      </c>
      <c r="F197" s="13">
        <v>134353</v>
      </c>
      <c r="G197" s="18">
        <f>F197/E197</f>
        <v>0.9921061570498146</v>
      </c>
    </row>
    <row r="198" spans="1:7" ht="12" customHeight="1">
      <c r="A198" s="14"/>
      <c r="B198" s="9"/>
      <c r="C198" s="19"/>
      <c r="D198" s="16"/>
      <c r="E198" s="17"/>
      <c r="F198" s="13"/>
      <c r="G198" s="18"/>
    </row>
    <row r="199" spans="1:7" ht="12" customHeight="1">
      <c r="A199" s="21">
        <v>852</v>
      </c>
      <c r="B199" s="9"/>
      <c r="C199" s="9"/>
      <c r="D199" s="10" t="s">
        <v>115</v>
      </c>
      <c r="E199" s="11">
        <f>SUM(E201,E210,E217,E224,E229,E236,E239)</f>
        <v>2604650</v>
      </c>
      <c r="F199" s="11">
        <f>SUM(F201,F210,F217,F224,F229,F236,F239)</f>
        <v>2474936</v>
      </c>
      <c r="G199" s="12">
        <f>F199/E199</f>
        <v>0.9501990670531549</v>
      </c>
    </row>
    <row r="200" spans="1:7" ht="12" customHeight="1">
      <c r="A200" s="21"/>
      <c r="B200" s="9"/>
      <c r="C200" s="9"/>
      <c r="D200" s="10"/>
      <c r="E200" s="11"/>
      <c r="F200" s="13"/>
      <c r="G200" s="18"/>
    </row>
    <row r="201" spans="1:7" ht="12" customHeight="1">
      <c r="A201" s="14"/>
      <c r="B201" s="22">
        <v>85212</v>
      </c>
      <c r="C201" s="9"/>
      <c r="D201" s="16" t="s">
        <v>116</v>
      </c>
      <c r="E201" s="17">
        <f>SUM(E203,E206)</f>
        <v>1868454</v>
      </c>
      <c r="F201" s="17">
        <f>SUM(F203,F206)</f>
        <v>1848773</v>
      </c>
      <c r="G201" s="18">
        <f>F201/E201</f>
        <v>0.9894666927845159</v>
      </c>
    </row>
    <row r="202" spans="1:7" ht="12" customHeight="1">
      <c r="A202" s="14"/>
      <c r="B202" s="9"/>
      <c r="C202" s="9"/>
      <c r="D202" s="16" t="s">
        <v>117</v>
      </c>
      <c r="E202" s="13"/>
      <c r="F202" s="13"/>
      <c r="G202" s="18"/>
    </row>
    <row r="203" spans="1:7" ht="12" customHeight="1">
      <c r="A203" s="14"/>
      <c r="B203" s="9"/>
      <c r="C203" s="20">
        <v>2010</v>
      </c>
      <c r="D203" s="16" t="s">
        <v>41</v>
      </c>
      <c r="E203" s="17">
        <v>1859089</v>
      </c>
      <c r="F203" s="13">
        <v>1839408</v>
      </c>
      <c r="G203" s="18">
        <f>F203/E203</f>
        <v>0.9894136321606981</v>
      </c>
    </row>
    <row r="204" spans="1:7" ht="12" customHeight="1">
      <c r="A204" s="14"/>
      <c r="B204" s="9"/>
      <c r="C204" s="9"/>
      <c r="D204" s="16" t="s">
        <v>42</v>
      </c>
      <c r="E204" s="13"/>
      <c r="F204" s="13"/>
      <c r="G204" s="18"/>
    </row>
    <row r="205" spans="1:7" ht="12" customHeight="1">
      <c r="A205" s="14"/>
      <c r="B205" s="9"/>
      <c r="C205" s="9"/>
      <c r="D205" s="16" t="s">
        <v>43</v>
      </c>
      <c r="E205" s="13"/>
      <c r="F205" s="13"/>
      <c r="G205" s="18"/>
    </row>
    <row r="206" spans="1:7" ht="12" customHeight="1">
      <c r="A206" s="14"/>
      <c r="B206" s="9"/>
      <c r="C206" s="20">
        <v>6310</v>
      </c>
      <c r="D206" s="16" t="s">
        <v>56</v>
      </c>
      <c r="E206" s="17">
        <v>9365</v>
      </c>
      <c r="F206" s="13">
        <v>9365</v>
      </c>
      <c r="G206" s="18">
        <f>F206/E206</f>
        <v>1</v>
      </c>
    </row>
    <row r="207" spans="1:7" ht="12" customHeight="1">
      <c r="A207" s="14"/>
      <c r="B207" s="9"/>
      <c r="C207" s="9"/>
      <c r="D207" s="16" t="s">
        <v>57</v>
      </c>
      <c r="E207" s="13"/>
      <c r="F207" s="13"/>
      <c r="G207" s="18"/>
    </row>
    <row r="208" spans="1:7" ht="12" customHeight="1">
      <c r="A208" s="14"/>
      <c r="B208" s="9"/>
      <c r="C208" s="9"/>
      <c r="D208" s="16" t="s">
        <v>58</v>
      </c>
      <c r="E208" s="13"/>
      <c r="F208" s="13"/>
      <c r="G208" s="18"/>
    </row>
    <row r="209" spans="1:7" ht="12" customHeight="1">
      <c r="A209" s="14"/>
      <c r="B209" s="9"/>
      <c r="C209" s="9"/>
      <c r="D209" s="16"/>
      <c r="E209" s="13"/>
      <c r="F209" s="13"/>
      <c r="G209" s="18"/>
    </row>
    <row r="210" spans="1:7" ht="12" customHeight="1">
      <c r="A210" s="14"/>
      <c r="B210" s="22">
        <v>85213</v>
      </c>
      <c r="C210" s="9"/>
      <c r="D210" s="16" t="s">
        <v>118</v>
      </c>
      <c r="E210" s="17">
        <f>SUM(E213)</f>
        <v>24000</v>
      </c>
      <c r="F210" s="17">
        <f>SUM(F213)</f>
        <v>19670</v>
      </c>
      <c r="G210" s="18">
        <f>F210/E210</f>
        <v>0.8195833333333333</v>
      </c>
    </row>
    <row r="211" spans="1:7" ht="12" customHeight="1">
      <c r="A211" s="14"/>
      <c r="B211" s="9"/>
      <c r="C211" s="9"/>
      <c r="D211" s="16" t="s">
        <v>119</v>
      </c>
      <c r="E211" s="13"/>
      <c r="F211" s="13"/>
      <c r="G211" s="18"/>
    </row>
    <row r="212" spans="1:7" ht="12" customHeight="1">
      <c r="A212" s="14"/>
      <c r="B212" s="9"/>
      <c r="C212" s="9"/>
      <c r="D212" s="16" t="s">
        <v>120</v>
      </c>
      <c r="E212" s="13"/>
      <c r="F212" s="13"/>
      <c r="G212" s="18"/>
    </row>
    <row r="213" spans="1:7" ht="12" customHeight="1">
      <c r="A213" s="14"/>
      <c r="B213" s="9"/>
      <c r="C213" s="20">
        <v>2010</v>
      </c>
      <c r="D213" s="16" t="s">
        <v>41</v>
      </c>
      <c r="E213" s="17">
        <v>24000</v>
      </c>
      <c r="F213" s="13">
        <v>19670</v>
      </c>
      <c r="G213" s="18">
        <f>F213/E213</f>
        <v>0.8195833333333333</v>
      </c>
    </row>
    <row r="214" spans="1:7" ht="12" customHeight="1">
      <c r="A214" s="14"/>
      <c r="B214" s="9"/>
      <c r="C214" s="9"/>
      <c r="D214" s="16" t="s">
        <v>42</v>
      </c>
      <c r="E214" s="13"/>
      <c r="F214" s="13"/>
      <c r="G214" s="18"/>
    </row>
    <row r="215" spans="1:7" ht="12" customHeight="1">
      <c r="A215" s="14"/>
      <c r="B215" s="9"/>
      <c r="C215" s="9"/>
      <c r="D215" s="16" t="s">
        <v>43</v>
      </c>
      <c r="E215" s="13"/>
      <c r="F215" s="13"/>
      <c r="G215" s="18"/>
    </row>
    <row r="216" spans="1:7" ht="12" customHeight="1">
      <c r="A216" s="14"/>
      <c r="B216" s="9"/>
      <c r="C216" s="9"/>
      <c r="D216" s="16"/>
      <c r="E216" s="13"/>
      <c r="F216" s="13"/>
      <c r="G216" s="18"/>
    </row>
    <row r="217" spans="1:7" ht="12" customHeight="1">
      <c r="A217" s="14"/>
      <c r="B217" s="22">
        <v>85214</v>
      </c>
      <c r="C217" s="9"/>
      <c r="D217" s="16" t="s">
        <v>121</v>
      </c>
      <c r="E217" s="17">
        <f>SUM(E218,E221)</f>
        <v>508281</v>
      </c>
      <c r="F217" s="17">
        <f>SUM(F218,F221)</f>
        <v>408983</v>
      </c>
      <c r="G217" s="18">
        <f>F217/E217</f>
        <v>0.8046395596136783</v>
      </c>
    </row>
    <row r="218" spans="1:7" ht="12" customHeight="1">
      <c r="A218" s="14"/>
      <c r="B218" s="9"/>
      <c r="C218" s="20">
        <v>2010</v>
      </c>
      <c r="D218" s="16" t="s">
        <v>41</v>
      </c>
      <c r="E218" s="17">
        <v>323503</v>
      </c>
      <c r="F218" s="13">
        <v>281682</v>
      </c>
      <c r="G218" s="18">
        <f>F218/E218</f>
        <v>0.8707245373304111</v>
      </c>
    </row>
    <row r="219" spans="1:7" ht="12" customHeight="1">
      <c r="A219" s="14"/>
      <c r="B219" s="9"/>
      <c r="C219" s="9"/>
      <c r="D219" s="16" t="s">
        <v>42</v>
      </c>
      <c r="E219" s="13"/>
      <c r="F219" s="13"/>
      <c r="G219" s="18"/>
    </row>
    <row r="220" spans="1:7" ht="12" customHeight="1">
      <c r="A220" s="14"/>
      <c r="B220" s="9"/>
      <c r="C220" s="9"/>
      <c r="D220" s="16" t="s">
        <v>43</v>
      </c>
      <c r="E220" s="13"/>
      <c r="F220" s="13"/>
      <c r="G220" s="18"/>
    </row>
    <row r="221" spans="1:7" ht="12" customHeight="1">
      <c r="A221" s="14"/>
      <c r="B221" s="9"/>
      <c r="C221" s="20">
        <v>2030</v>
      </c>
      <c r="D221" s="16" t="s">
        <v>108</v>
      </c>
      <c r="E221" s="17">
        <v>184778</v>
      </c>
      <c r="F221" s="13">
        <v>127301</v>
      </c>
      <c r="G221" s="18">
        <f>F221/E221</f>
        <v>0.688940241803678</v>
      </c>
    </row>
    <row r="222" spans="1:7" ht="12" customHeight="1">
      <c r="A222" s="14"/>
      <c r="B222" s="9"/>
      <c r="C222" s="9"/>
      <c r="D222" s="16" t="s">
        <v>109</v>
      </c>
      <c r="E222" s="13"/>
      <c r="F222" s="13"/>
      <c r="G222" s="18"/>
    </row>
    <row r="223" spans="1:7" ht="12" customHeight="1">
      <c r="A223" s="14"/>
      <c r="B223" s="9"/>
      <c r="C223" s="9"/>
      <c r="D223" s="16"/>
      <c r="E223" s="13"/>
      <c r="F223" s="13"/>
      <c r="G223" s="18"/>
    </row>
    <row r="224" spans="1:7" ht="12" customHeight="1">
      <c r="A224" s="14"/>
      <c r="B224" s="22">
        <v>85216</v>
      </c>
      <c r="C224" s="9"/>
      <c r="D224" s="16" t="s">
        <v>122</v>
      </c>
      <c r="E224" s="17">
        <f>SUM(E225)</f>
        <v>11915</v>
      </c>
      <c r="F224" s="17">
        <f>SUM(F225)</f>
        <v>11915</v>
      </c>
      <c r="G224" s="18">
        <f>F224/E224</f>
        <v>1</v>
      </c>
    </row>
    <row r="225" spans="1:7" ht="12" customHeight="1">
      <c r="A225" s="14"/>
      <c r="B225" s="9"/>
      <c r="C225" s="20">
        <v>2010</v>
      </c>
      <c r="D225" s="16" t="s">
        <v>41</v>
      </c>
      <c r="E225" s="17">
        <v>11915</v>
      </c>
      <c r="F225" s="13">
        <v>11915</v>
      </c>
      <c r="G225" s="18">
        <f>F225/E225</f>
        <v>1</v>
      </c>
    </row>
    <row r="226" spans="1:7" ht="12" customHeight="1">
      <c r="A226" s="14"/>
      <c r="B226" s="9"/>
      <c r="C226" s="9"/>
      <c r="D226" s="16" t="s">
        <v>42</v>
      </c>
      <c r="E226" s="13"/>
      <c r="F226" s="13"/>
      <c r="G226" s="18"/>
    </row>
    <row r="227" spans="1:7" ht="12" customHeight="1">
      <c r="A227" s="14"/>
      <c r="B227" s="9"/>
      <c r="C227" s="9"/>
      <c r="D227" s="16" t="s">
        <v>43</v>
      </c>
      <c r="E227" s="13"/>
      <c r="F227" s="13"/>
      <c r="G227" s="18"/>
    </row>
    <row r="228" spans="1:7" ht="12" customHeight="1">
      <c r="A228" s="14"/>
      <c r="B228" s="9"/>
      <c r="C228" s="9"/>
      <c r="D228" s="16"/>
      <c r="E228" s="13"/>
      <c r="F228" s="13"/>
      <c r="G228" s="18"/>
    </row>
    <row r="229" spans="1:7" ht="12" customHeight="1">
      <c r="A229" s="14"/>
      <c r="B229" s="22">
        <v>85219</v>
      </c>
      <c r="C229" s="9"/>
      <c r="D229" s="16" t="s">
        <v>123</v>
      </c>
      <c r="E229" s="17">
        <f>SUM(E230,E233)</f>
        <v>140000</v>
      </c>
      <c r="F229" s="17">
        <f>SUM(F230,F233)</f>
        <v>140000</v>
      </c>
      <c r="G229" s="18">
        <f>F229/E229</f>
        <v>1</v>
      </c>
    </row>
    <row r="230" spans="1:7" ht="12" customHeight="1">
      <c r="A230" s="14"/>
      <c r="B230" s="9"/>
      <c r="C230" s="20">
        <v>2010</v>
      </c>
      <c r="D230" s="16" t="s">
        <v>41</v>
      </c>
      <c r="E230" s="17">
        <v>53477</v>
      </c>
      <c r="F230" s="13">
        <v>53477</v>
      </c>
      <c r="G230" s="18">
        <f>F230/E230</f>
        <v>1</v>
      </c>
    </row>
    <row r="231" spans="1:7" ht="12" customHeight="1">
      <c r="A231" s="14"/>
      <c r="B231" s="9"/>
      <c r="C231" s="9"/>
      <c r="D231" s="16" t="s">
        <v>42</v>
      </c>
      <c r="E231" s="13"/>
      <c r="F231" s="13"/>
      <c r="G231" s="18"/>
    </row>
    <row r="232" spans="1:7" ht="12" customHeight="1">
      <c r="A232" s="14"/>
      <c r="B232" s="9"/>
      <c r="C232" s="9"/>
      <c r="D232" s="16" t="s">
        <v>43</v>
      </c>
      <c r="E232" s="13"/>
      <c r="F232" s="13"/>
      <c r="G232" s="18"/>
    </row>
    <row r="233" spans="1:7" ht="12" customHeight="1">
      <c r="A233" s="14"/>
      <c r="B233" s="9"/>
      <c r="C233" s="20">
        <v>2030</v>
      </c>
      <c r="D233" s="16" t="s">
        <v>108</v>
      </c>
      <c r="E233" s="17">
        <v>86523</v>
      </c>
      <c r="F233" s="13">
        <v>86523</v>
      </c>
      <c r="G233" s="18">
        <f>F233/E233</f>
        <v>1</v>
      </c>
    </row>
    <row r="234" spans="1:7" ht="12" customHeight="1">
      <c r="A234" s="14"/>
      <c r="B234" s="9"/>
      <c r="C234" s="9"/>
      <c r="D234" s="16" t="s">
        <v>109</v>
      </c>
      <c r="E234" s="13"/>
      <c r="F234" s="13"/>
      <c r="G234" s="18"/>
    </row>
    <row r="235" spans="1:7" ht="12" customHeight="1">
      <c r="A235" s="14"/>
      <c r="B235" s="9"/>
      <c r="C235" s="9"/>
      <c r="D235" s="16"/>
      <c r="E235" s="13"/>
      <c r="F235" s="13"/>
      <c r="G235" s="18"/>
    </row>
    <row r="236" spans="1:7" ht="12" customHeight="1">
      <c r="A236" s="14"/>
      <c r="B236" s="22">
        <v>85228</v>
      </c>
      <c r="C236" s="9"/>
      <c r="D236" s="16" t="s">
        <v>124</v>
      </c>
      <c r="E236" s="17">
        <f>SUM(E237)</f>
        <v>14000</v>
      </c>
      <c r="F236" s="17">
        <f>SUM(F237)</f>
        <v>10833</v>
      </c>
      <c r="G236" s="18">
        <f>F236/E236</f>
        <v>0.7737857142857143</v>
      </c>
    </row>
    <row r="237" spans="1:7" ht="12" customHeight="1">
      <c r="A237" s="14"/>
      <c r="B237" s="9"/>
      <c r="C237" s="19">
        <v>830</v>
      </c>
      <c r="D237" s="16" t="s">
        <v>40</v>
      </c>
      <c r="E237" s="17">
        <v>14000</v>
      </c>
      <c r="F237" s="13">
        <v>10833</v>
      </c>
      <c r="G237" s="18">
        <f>F237/E237</f>
        <v>0.7737857142857143</v>
      </c>
    </row>
    <row r="238" spans="1:7" ht="12" customHeight="1">
      <c r="A238" s="14"/>
      <c r="B238" s="9"/>
      <c r="C238" s="19"/>
      <c r="D238" s="16"/>
      <c r="E238" s="17"/>
      <c r="F238" s="13"/>
      <c r="G238" s="18"/>
    </row>
    <row r="239" spans="1:7" ht="12" customHeight="1">
      <c r="A239" s="14"/>
      <c r="B239" s="22">
        <v>85295</v>
      </c>
      <c r="C239" s="9"/>
      <c r="D239" s="16" t="s">
        <v>16</v>
      </c>
      <c r="E239" s="17">
        <f>SUM(E240)</f>
        <v>38000</v>
      </c>
      <c r="F239" s="17">
        <f>SUM(F240)</f>
        <v>34762</v>
      </c>
      <c r="G239" s="18">
        <f>F239/E239</f>
        <v>0.9147894736842105</v>
      </c>
    </row>
    <row r="240" spans="1:7" ht="12" customHeight="1">
      <c r="A240" s="14"/>
      <c r="B240" s="9"/>
      <c r="C240" s="20">
        <v>2030</v>
      </c>
      <c r="D240" s="16" t="s">
        <v>108</v>
      </c>
      <c r="E240" s="17">
        <v>38000</v>
      </c>
      <c r="F240" s="13">
        <v>34762</v>
      </c>
      <c r="G240" s="18">
        <f>F240/E240</f>
        <v>0.9147894736842105</v>
      </c>
    </row>
    <row r="241" spans="1:7" ht="12" customHeight="1">
      <c r="A241" s="14"/>
      <c r="B241" s="9"/>
      <c r="C241" s="9"/>
      <c r="D241" s="16" t="s">
        <v>109</v>
      </c>
      <c r="E241" s="13"/>
      <c r="F241" s="13"/>
      <c r="G241" s="18"/>
    </row>
    <row r="242" spans="1:7" ht="12" customHeight="1">
      <c r="A242" s="14"/>
      <c r="B242" s="9"/>
      <c r="C242" s="9"/>
      <c r="D242" s="16"/>
      <c r="E242" s="13"/>
      <c r="F242" s="13"/>
      <c r="G242" s="18"/>
    </row>
    <row r="243" spans="1:7" ht="12" customHeight="1">
      <c r="A243" s="21">
        <v>900</v>
      </c>
      <c r="B243" s="9"/>
      <c r="C243" s="9"/>
      <c r="D243" s="10" t="s">
        <v>125</v>
      </c>
      <c r="E243" s="11">
        <f>SUM(E245,E248,E253,E258,E262)</f>
        <v>77483</v>
      </c>
      <c r="F243" s="11">
        <f>SUM(F245,F248,F253,F258,F262)</f>
        <v>100533</v>
      </c>
      <c r="G243" s="12">
        <f>F243/E243</f>
        <v>1.2974846095272512</v>
      </c>
    </row>
    <row r="244" spans="1:7" ht="12" customHeight="1">
      <c r="A244" s="21"/>
      <c r="B244" s="9"/>
      <c r="C244" s="9"/>
      <c r="D244" s="10"/>
      <c r="E244" s="11"/>
      <c r="F244" s="13"/>
      <c r="G244" s="18"/>
    </row>
    <row r="245" spans="1:7" ht="12" customHeight="1">
      <c r="A245" s="14"/>
      <c r="B245" s="22">
        <v>90002</v>
      </c>
      <c r="C245" s="9"/>
      <c r="D245" s="16" t="s">
        <v>126</v>
      </c>
      <c r="E245" s="17">
        <f>SUM(E246)</f>
        <v>500</v>
      </c>
      <c r="F245" s="17">
        <f>SUM(F246)</f>
        <v>730</v>
      </c>
      <c r="G245" s="18">
        <f>F245/E245</f>
        <v>1.46</v>
      </c>
    </row>
    <row r="246" spans="1:7" ht="12" customHeight="1">
      <c r="A246" s="14"/>
      <c r="B246" s="9"/>
      <c r="C246" s="19">
        <v>570</v>
      </c>
      <c r="D246" s="16" t="s">
        <v>60</v>
      </c>
      <c r="E246" s="17">
        <v>500</v>
      </c>
      <c r="F246" s="13">
        <v>730</v>
      </c>
      <c r="G246" s="18">
        <f>F246/E246</f>
        <v>1.46</v>
      </c>
    </row>
    <row r="247" spans="1:7" ht="12" customHeight="1">
      <c r="A247" s="14"/>
      <c r="B247" s="9"/>
      <c r="C247" s="19"/>
      <c r="D247" s="16"/>
      <c r="E247" s="17"/>
      <c r="F247" s="13"/>
      <c r="G247" s="18"/>
    </row>
    <row r="248" spans="1:7" ht="12" customHeight="1">
      <c r="A248" s="14"/>
      <c r="B248" s="9">
        <v>90005</v>
      </c>
      <c r="C248" s="19"/>
      <c r="D248" s="16" t="s">
        <v>127</v>
      </c>
      <c r="E248" s="17">
        <f>SUM(E249)</f>
        <v>0</v>
      </c>
      <c r="F248" s="17">
        <f>SUM(F249)</f>
        <v>23770</v>
      </c>
      <c r="G248" s="23" t="s">
        <v>28</v>
      </c>
    </row>
    <row r="249" spans="1:7" ht="12" customHeight="1">
      <c r="A249" s="14"/>
      <c r="B249" s="9"/>
      <c r="C249" s="19">
        <v>6260</v>
      </c>
      <c r="D249" s="16" t="s">
        <v>128</v>
      </c>
      <c r="E249" s="17">
        <v>0</v>
      </c>
      <c r="F249" s="13">
        <v>23770</v>
      </c>
      <c r="G249" s="23" t="s">
        <v>28</v>
      </c>
    </row>
    <row r="250" spans="1:7" ht="12" customHeight="1">
      <c r="A250" s="14"/>
      <c r="B250" s="9"/>
      <c r="C250" s="19"/>
      <c r="D250" s="16" t="s">
        <v>129</v>
      </c>
      <c r="E250" s="17"/>
      <c r="F250" s="13"/>
      <c r="G250" s="23"/>
    </row>
    <row r="251" spans="1:7" ht="12" customHeight="1">
      <c r="A251" s="14"/>
      <c r="B251" s="9"/>
      <c r="C251" s="19"/>
      <c r="D251" s="16" t="s">
        <v>130</v>
      </c>
      <c r="E251" s="17"/>
      <c r="F251" s="13"/>
      <c r="G251" s="23"/>
    </row>
    <row r="252" spans="1:7" ht="12" customHeight="1">
      <c r="A252" s="14"/>
      <c r="B252" s="9"/>
      <c r="C252" s="19"/>
      <c r="D252" s="16"/>
      <c r="E252" s="17"/>
      <c r="F252" s="13"/>
      <c r="G252" s="18"/>
    </row>
    <row r="253" spans="1:7" ht="12" customHeight="1">
      <c r="A253" s="14"/>
      <c r="B253" s="22">
        <v>90015</v>
      </c>
      <c r="C253" s="9"/>
      <c r="D253" s="16" t="s">
        <v>131</v>
      </c>
      <c r="E253" s="17">
        <f>SUM(E254)</f>
        <v>74383</v>
      </c>
      <c r="F253" s="17">
        <f>SUM(F254)</f>
        <v>74383</v>
      </c>
      <c r="G253" s="18">
        <f>F253/E253</f>
        <v>1</v>
      </c>
    </row>
    <row r="254" spans="1:7" ht="12" customHeight="1">
      <c r="A254" s="14"/>
      <c r="B254" s="9"/>
      <c r="C254" s="20">
        <v>2010</v>
      </c>
      <c r="D254" s="16" t="s">
        <v>41</v>
      </c>
      <c r="E254" s="17">
        <v>74383</v>
      </c>
      <c r="F254" s="13">
        <v>74383</v>
      </c>
      <c r="G254" s="18">
        <f>F254/E254</f>
        <v>1</v>
      </c>
    </row>
    <row r="255" spans="1:7" ht="12" customHeight="1">
      <c r="A255" s="14"/>
      <c r="B255" s="9"/>
      <c r="C255" s="9"/>
      <c r="D255" s="16" t="s">
        <v>42</v>
      </c>
      <c r="E255" s="13"/>
      <c r="F255" s="13"/>
      <c r="G255" s="18"/>
    </row>
    <row r="256" spans="1:7" ht="12" customHeight="1">
      <c r="A256" s="14"/>
      <c r="B256" s="9"/>
      <c r="C256" s="9"/>
      <c r="D256" s="16" t="s">
        <v>43</v>
      </c>
      <c r="E256" s="13"/>
      <c r="F256" s="13"/>
      <c r="G256" s="18"/>
    </row>
    <row r="257" spans="1:7" ht="12" customHeight="1">
      <c r="A257" s="14"/>
      <c r="B257" s="9"/>
      <c r="C257" s="9"/>
      <c r="D257" s="16"/>
      <c r="E257" s="13"/>
      <c r="F257" s="13"/>
      <c r="G257" s="18"/>
    </row>
    <row r="258" spans="1:7" ht="12" customHeight="1">
      <c r="A258" s="14"/>
      <c r="B258" s="22">
        <v>90020</v>
      </c>
      <c r="C258" s="9"/>
      <c r="D258" s="16" t="s">
        <v>132</v>
      </c>
      <c r="E258" s="17">
        <f>SUM(E260)</f>
        <v>2500</v>
      </c>
      <c r="F258" s="17">
        <f>SUM(F260)</f>
        <v>1570</v>
      </c>
      <c r="G258" s="18">
        <f>F258/E258</f>
        <v>0.628</v>
      </c>
    </row>
    <row r="259" spans="1:7" ht="12" customHeight="1">
      <c r="A259" s="14"/>
      <c r="B259" s="9"/>
      <c r="C259" s="9"/>
      <c r="D259" s="16" t="s">
        <v>133</v>
      </c>
      <c r="E259" s="13"/>
      <c r="F259" s="13"/>
      <c r="G259" s="18"/>
    </row>
    <row r="260" spans="1:7" ht="12" customHeight="1">
      <c r="A260" s="14"/>
      <c r="B260" s="9"/>
      <c r="C260" s="19">
        <v>400</v>
      </c>
      <c r="D260" s="16" t="s">
        <v>134</v>
      </c>
      <c r="E260" s="17">
        <v>2500</v>
      </c>
      <c r="F260" s="13">
        <v>1570</v>
      </c>
      <c r="G260" s="18">
        <f>F260/E260</f>
        <v>0.628</v>
      </c>
    </row>
    <row r="261" spans="1:7" ht="12" customHeight="1">
      <c r="A261" s="14"/>
      <c r="B261" s="9"/>
      <c r="C261" s="19"/>
      <c r="D261" s="16"/>
      <c r="E261" s="17"/>
      <c r="F261" s="13"/>
      <c r="G261" s="18"/>
    </row>
    <row r="262" spans="1:7" ht="12" customHeight="1">
      <c r="A262" s="14"/>
      <c r="B262" s="22">
        <v>90095</v>
      </c>
      <c r="C262" s="9"/>
      <c r="D262" s="16" t="s">
        <v>16</v>
      </c>
      <c r="E262" s="17">
        <f>SUM(E263)</f>
        <v>100</v>
      </c>
      <c r="F262" s="17">
        <f>SUM(F263)</f>
        <v>80</v>
      </c>
      <c r="G262" s="18">
        <f>F262/E262</f>
        <v>0.8</v>
      </c>
    </row>
    <row r="263" spans="1:7" ht="12" customHeight="1">
      <c r="A263" s="14"/>
      <c r="B263" s="9"/>
      <c r="C263" s="19">
        <v>840</v>
      </c>
      <c r="D263" s="16" t="s">
        <v>26</v>
      </c>
      <c r="E263" s="17">
        <v>100</v>
      </c>
      <c r="F263" s="13">
        <v>80</v>
      </c>
      <c r="G263" s="18">
        <f>F263/E263</f>
        <v>0.8</v>
      </c>
    </row>
    <row r="264" spans="1:7" ht="12" customHeight="1">
      <c r="A264" s="14"/>
      <c r="B264" s="9"/>
      <c r="C264" s="19"/>
      <c r="D264" s="16"/>
      <c r="E264" s="17"/>
      <c r="F264" s="13"/>
      <c r="G264" s="18"/>
    </row>
    <row r="265" spans="1:7" ht="12" customHeight="1">
      <c r="A265" s="21">
        <v>921</v>
      </c>
      <c r="B265" s="9"/>
      <c r="C265" s="9"/>
      <c r="D265" s="10" t="s">
        <v>135</v>
      </c>
      <c r="E265" s="11">
        <f>SUM(E267,E272)</f>
        <v>21700</v>
      </c>
      <c r="F265" s="11">
        <f>SUM(F267,F272)</f>
        <v>21700</v>
      </c>
      <c r="G265" s="12">
        <f>F265/E265</f>
        <v>1</v>
      </c>
    </row>
    <row r="266" spans="1:7" ht="12" customHeight="1">
      <c r="A266" s="21"/>
      <c r="B266" s="9"/>
      <c r="C266" s="9"/>
      <c r="D266" s="10"/>
      <c r="E266" s="11"/>
      <c r="F266" s="13"/>
      <c r="G266" s="18"/>
    </row>
    <row r="267" spans="1:7" ht="12" customHeight="1">
      <c r="A267" s="14"/>
      <c r="B267" s="22">
        <v>92105</v>
      </c>
      <c r="C267" s="9"/>
      <c r="D267" s="16" t="s">
        <v>136</v>
      </c>
      <c r="E267" s="17">
        <f>SUM(E268)</f>
        <v>2000</v>
      </c>
      <c r="F267" s="17">
        <f>SUM(F268)</f>
        <v>2000</v>
      </c>
      <c r="G267" s="18">
        <f>F267/E267</f>
        <v>1</v>
      </c>
    </row>
    <row r="268" spans="1:7" ht="12" customHeight="1">
      <c r="A268" s="14"/>
      <c r="B268" s="9"/>
      <c r="C268" s="20">
        <v>2700</v>
      </c>
      <c r="D268" s="16" t="s">
        <v>29</v>
      </c>
      <c r="E268" s="17">
        <v>2000</v>
      </c>
      <c r="F268" s="13">
        <v>2000</v>
      </c>
      <c r="G268" s="18">
        <f>F268/E268</f>
        <v>1</v>
      </c>
    </row>
    <row r="269" spans="1:7" ht="12" customHeight="1">
      <c r="A269" s="14"/>
      <c r="B269" s="9"/>
      <c r="C269" s="9"/>
      <c r="D269" s="16" t="s">
        <v>30</v>
      </c>
      <c r="E269" s="13"/>
      <c r="F269" s="13"/>
      <c r="G269" s="18"/>
    </row>
    <row r="270" spans="1:7" ht="12" customHeight="1">
      <c r="A270" s="14"/>
      <c r="B270" s="9"/>
      <c r="C270" s="9"/>
      <c r="D270" s="16" t="s">
        <v>31</v>
      </c>
      <c r="E270" s="13"/>
      <c r="F270" s="13"/>
      <c r="G270" s="18"/>
    </row>
    <row r="271" spans="1:7" ht="12" customHeight="1">
      <c r="A271" s="14"/>
      <c r="B271" s="9"/>
      <c r="C271" s="9"/>
      <c r="D271" s="16"/>
      <c r="E271" s="13"/>
      <c r="F271" s="13"/>
      <c r="G271" s="18"/>
    </row>
    <row r="272" spans="1:7" ht="12" customHeight="1">
      <c r="A272" s="14"/>
      <c r="B272" s="9">
        <v>92116</v>
      </c>
      <c r="C272" s="9"/>
      <c r="D272" s="16" t="s">
        <v>137</v>
      </c>
      <c r="E272" s="13">
        <f>SUM(E273,E276)</f>
        <v>19700</v>
      </c>
      <c r="F272" s="13">
        <f>SUM(F273,F276)</f>
        <v>19700</v>
      </c>
      <c r="G272" s="18">
        <f>F272/E272</f>
        <v>1</v>
      </c>
    </row>
    <row r="273" spans="1:7" ht="12" customHeight="1">
      <c r="A273" s="14"/>
      <c r="B273" s="9"/>
      <c r="C273" s="9">
        <v>2020</v>
      </c>
      <c r="D273" s="16" t="s">
        <v>46</v>
      </c>
      <c r="E273" s="13">
        <v>3700</v>
      </c>
      <c r="F273" s="13">
        <v>3700</v>
      </c>
      <c r="G273" s="18">
        <f>F273/E273</f>
        <v>1</v>
      </c>
    </row>
    <row r="274" spans="1:7" ht="12" customHeight="1">
      <c r="A274" s="14"/>
      <c r="B274" s="9"/>
      <c r="C274" s="9"/>
      <c r="D274" s="16" t="s">
        <v>47</v>
      </c>
      <c r="E274" s="13"/>
      <c r="F274" s="13"/>
      <c r="G274" s="18"/>
    </row>
    <row r="275" spans="1:7" ht="12" customHeight="1">
      <c r="A275" s="14"/>
      <c r="B275" s="9"/>
      <c r="C275" s="9"/>
      <c r="D275" s="16" t="s">
        <v>48</v>
      </c>
      <c r="E275" s="13"/>
      <c r="F275" s="13"/>
      <c r="G275" s="18"/>
    </row>
    <row r="276" spans="1:7" ht="12" customHeight="1">
      <c r="A276" s="14"/>
      <c r="B276" s="9"/>
      <c r="C276" s="9">
        <v>2320</v>
      </c>
      <c r="D276" s="16" t="s">
        <v>138</v>
      </c>
      <c r="E276" s="13">
        <v>16000</v>
      </c>
      <c r="F276" s="13">
        <v>16000</v>
      </c>
      <c r="G276" s="18">
        <f>F276/E276</f>
        <v>1</v>
      </c>
    </row>
    <row r="277" spans="1:7" ht="12" customHeight="1">
      <c r="A277" s="14"/>
      <c r="B277" s="9"/>
      <c r="C277" s="9"/>
      <c r="D277" s="16" t="s">
        <v>139</v>
      </c>
      <c r="E277" s="13"/>
      <c r="F277" s="13"/>
      <c r="G277" s="18"/>
    </row>
    <row r="278" spans="1:7" ht="12" customHeight="1">
      <c r="A278" s="14"/>
      <c r="B278" s="9"/>
      <c r="C278" s="9"/>
      <c r="D278" s="16"/>
      <c r="E278" s="13"/>
      <c r="F278" s="13"/>
      <c r="G278" s="18"/>
    </row>
    <row r="279" spans="1:7" ht="12" customHeight="1">
      <c r="A279" s="21">
        <v>926</v>
      </c>
      <c r="B279" s="9"/>
      <c r="C279" s="9"/>
      <c r="D279" s="10" t="s">
        <v>140</v>
      </c>
      <c r="E279" s="11">
        <f>SUM(E281)</f>
        <v>150000</v>
      </c>
      <c r="F279" s="11">
        <f>SUM(F281)</f>
        <v>150000</v>
      </c>
      <c r="G279" s="12">
        <f>F279/E279</f>
        <v>1</v>
      </c>
    </row>
    <row r="280" spans="1:7" ht="12" customHeight="1">
      <c r="A280" s="21"/>
      <c r="B280" s="9"/>
      <c r="C280" s="9"/>
      <c r="D280" s="10"/>
      <c r="E280" s="11"/>
      <c r="F280" s="13"/>
      <c r="G280" s="18"/>
    </row>
    <row r="281" spans="1:7" ht="12" customHeight="1">
      <c r="A281" s="14"/>
      <c r="B281" s="22">
        <v>92601</v>
      </c>
      <c r="C281" s="9"/>
      <c r="D281" s="16" t="s">
        <v>141</v>
      </c>
      <c r="E281" s="17">
        <f>SUM(E282)</f>
        <v>150000</v>
      </c>
      <c r="F281" s="17">
        <f>SUM(F282)</f>
        <v>150000</v>
      </c>
      <c r="G281" s="18">
        <f>F281/E281</f>
        <v>1</v>
      </c>
    </row>
    <row r="282" spans="1:7" ht="12" customHeight="1">
      <c r="A282" s="14"/>
      <c r="B282" s="9"/>
      <c r="C282" s="20">
        <v>6090</v>
      </c>
      <c r="D282" s="16" t="s">
        <v>142</v>
      </c>
      <c r="E282" s="17">
        <v>150000</v>
      </c>
      <c r="F282" s="13">
        <v>150000</v>
      </c>
      <c r="G282" s="18">
        <f>F282/E282</f>
        <v>1</v>
      </c>
    </row>
    <row r="283" spans="1:7" ht="12" customHeight="1">
      <c r="A283" s="14"/>
      <c r="B283" s="9"/>
      <c r="C283" s="9"/>
      <c r="D283" s="16" t="s">
        <v>143</v>
      </c>
      <c r="E283" s="13"/>
      <c r="F283" s="13"/>
      <c r="G283" s="18"/>
    </row>
    <row r="284" spans="1:7" ht="12" customHeight="1">
      <c r="A284" s="14"/>
      <c r="B284" s="9"/>
      <c r="C284" s="9"/>
      <c r="D284" s="16"/>
      <c r="E284" s="13"/>
      <c r="F284" s="13"/>
      <c r="G284" s="18"/>
    </row>
    <row r="285" spans="1:7" ht="12" customHeight="1">
      <c r="A285" s="14"/>
      <c r="B285" s="9"/>
      <c r="C285" s="9"/>
      <c r="D285" s="16"/>
      <c r="E285" s="13"/>
      <c r="F285" s="13"/>
      <c r="G285" s="18"/>
    </row>
    <row r="286" spans="1:7" ht="12" customHeight="1" thickBot="1">
      <c r="A286" s="25" t="s">
        <v>144</v>
      </c>
      <c r="B286" s="26"/>
      <c r="C286" s="26"/>
      <c r="D286" s="26"/>
      <c r="E286" s="27">
        <f>SUM(E279,E265,E243,E199,E194,E166,E139,E98,E85,E71,E56,E35,E23,E2)</f>
        <v>20303971</v>
      </c>
      <c r="F286" s="27">
        <f>SUM(F279,F265,F243,F199,F194,F166,F139,F98,F85,F71,F56,F35,F23,F2)</f>
        <v>20368039</v>
      </c>
      <c r="G286" s="28">
        <f>F286/E286</f>
        <v>1.003155441859132</v>
      </c>
    </row>
    <row r="287" spans="1:2" ht="12" customHeight="1" thickTop="1">
      <c r="A287" s="29"/>
      <c r="B287" s="30"/>
    </row>
  </sheetData>
  <mergeCells count="1">
    <mergeCell ref="A286:D286"/>
  </mergeCells>
  <printOptions/>
  <pageMargins left="0.3937007874015748" right="0.31496062992125984" top="1.46" bottom="0.7874015748031497" header="0.5118110236220472" footer="0.5118110236220472"/>
  <pageSetup firstPageNumber="1" useFirstPageNumber="1" horizontalDpi="600" verticalDpi="600" orientation="portrait" paperSize="9" r:id="rId1"/>
  <headerFooter alignWithMargins="0">
    <oddHeader>&amp;L&amp;"Arial,Pogrubiony"Wykonanie dochodów budżetowych&amp;R&amp;"Arial,Kursywa"Załącznik Nr 1 do
Uchwały.....................
.................................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66"/>
  <sheetViews>
    <sheetView workbookViewId="0" topLeftCell="A427">
      <selection activeCell="D467" sqref="D467"/>
    </sheetView>
  </sheetViews>
  <sheetFormatPr defaultColWidth="9.140625" defaultRowHeight="12.75"/>
  <cols>
    <col min="1" max="1" width="5.7109375" style="31" bestFit="1" customWidth="1"/>
    <col min="2" max="2" width="7.57421875" style="31" bestFit="1" customWidth="1"/>
    <col min="3" max="3" width="7.421875" style="31" bestFit="1" customWidth="1"/>
    <col min="4" max="4" width="40.57421875" style="33" customWidth="1"/>
    <col min="5" max="5" width="12.7109375" style="32" bestFit="1" customWidth="1"/>
    <col min="6" max="6" width="12.7109375" style="33" bestFit="1" customWidth="1"/>
    <col min="7" max="7" width="7.140625" style="33" bestFit="1" customWidth="1"/>
    <col min="8" max="16384" width="9.140625" style="33" customWidth="1"/>
  </cols>
  <sheetData>
    <row r="1" spans="1:7" s="38" customFormat="1" ht="11.25" customHeight="1" thickTop="1">
      <c r="A1" s="1" t="s">
        <v>0</v>
      </c>
      <c r="B1" s="3" t="s">
        <v>145</v>
      </c>
      <c r="C1" s="3" t="s">
        <v>146</v>
      </c>
      <c r="D1" s="3" t="s">
        <v>3</v>
      </c>
      <c r="E1" s="35" t="s">
        <v>147</v>
      </c>
      <c r="F1" s="36" t="s">
        <v>148</v>
      </c>
      <c r="G1" s="37" t="s">
        <v>6</v>
      </c>
    </row>
    <row r="2" spans="1:7" ht="10.5" customHeight="1">
      <c r="A2" s="8">
        <v>10</v>
      </c>
      <c r="B2" s="9"/>
      <c r="C2" s="9"/>
      <c r="D2" s="10" t="s">
        <v>7</v>
      </c>
      <c r="E2" s="11">
        <f>SUM(E3,E8,E13,E19)</f>
        <v>36541</v>
      </c>
      <c r="F2" s="11">
        <f>SUM(F3,F8,F13,F19)</f>
        <v>33207</v>
      </c>
      <c r="G2" s="12">
        <f>F2/E2</f>
        <v>0.9087600229878766</v>
      </c>
    </row>
    <row r="3" spans="1:7" ht="10.5" customHeight="1">
      <c r="A3" s="39"/>
      <c r="B3" s="15">
        <v>1006</v>
      </c>
      <c r="C3" s="9"/>
      <c r="D3" s="16" t="s">
        <v>149</v>
      </c>
      <c r="E3" s="17">
        <f>SUM(E5)</f>
        <v>2125</v>
      </c>
      <c r="F3" s="17">
        <f>SUM(F5)</f>
        <v>2125</v>
      </c>
      <c r="G3" s="18">
        <f>F3/E3</f>
        <v>1</v>
      </c>
    </row>
    <row r="4" spans="1:7" ht="10.5" customHeight="1">
      <c r="A4" s="39"/>
      <c r="B4" s="15"/>
      <c r="C4" s="9"/>
      <c r="D4" s="16"/>
      <c r="E4" s="17"/>
      <c r="F4" s="17"/>
      <c r="G4" s="18"/>
    </row>
    <row r="5" spans="1:7" ht="10.5" customHeight="1">
      <c r="A5" s="39"/>
      <c r="B5" s="9"/>
      <c r="C5" s="9"/>
      <c r="D5" s="16" t="s">
        <v>150</v>
      </c>
      <c r="E5" s="17">
        <f>SUM(E6)</f>
        <v>2125</v>
      </c>
      <c r="F5" s="17">
        <f>SUM(F6)</f>
        <v>2125</v>
      </c>
      <c r="G5" s="18">
        <f>F5/E5</f>
        <v>1</v>
      </c>
    </row>
    <row r="6" spans="1:7" ht="10.5" customHeight="1">
      <c r="A6" s="39"/>
      <c r="B6" s="9"/>
      <c r="C6" s="20">
        <v>4510</v>
      </c>
      <c r="D6" s="16" t="s">
        <v>151</v>
      </c>
      <c r="E6" s="17">
        <v>2125</v>
      </c>
      <c r="F6" s="17">
        <v>2125</v>
      </c>
      <c r="G6" s="18">
        <f>F6/E6</f>
        <v>1</v>
      </c>
    </row>
    <row r="7" spans="1:7" ht="10.5" customHeight="1">
      <c r="A7" s="39"/>
      <c r="B7" s="9"/>
      <c r="C7" s="20"/>
      <c r="D7" s="16"/>
      <c r="E7" s="17"/>
      <c r="F7" s="17"/>
      <c r="G7" s="18"/>
    </row>
    <row r="8" spans="1:7" ht="10.5" customHeight="1">
      <c r="A8" s="39"/>
      <c r="B8" s="15">
        <v>1009</v>
      </c>
      <c r="C8" s="9"/>
      <c r="D8" s="16" t="s">
        <v>152</v>
      </c>
      <c r="E8" s="17">
        <f>SUM(E10)</f>
        <v>5000</v>
      </c>
      <c r="F8" s="17">
        <f>SUM(F10)</f>
        <v>4611</v>
      </c>
      <c r="G8" s="18">
        <f>F8/E8</f>
        <v>0.9222</v>
      </c>
    </row>
    <row r="9" spans="1:7" ht="10.5" customHeight="1">
      <c r="A9" s="39"/>
      <c r="B9" s="15"/>
      <c r="C9" s="9"/>
      <c r="D9" s="16"/>
      <c r="E9" s="17"/>
      <c r="F9" s="17"/>
      <c r="G9" s="18"/>
    </row>
    <row r="10" spans="1:7" ht="10.5" customHeight="1">
      <c r="A10" s="39"/>
      <c r="B10" s="9"/>
      <c r="C10" s="9"/>
      <c r="D10" s="16" t="s">
        <v>150</v>
      </c>
      <c r="E10" s="17">
        <f>SUM(E11)</f>
        <v>5000</v>
      </c>
      <c r="F10" s="17">
        <f>SUM(F11)</f>
        <v>4611</v>
      </c>
      <c r="G10" s="18">
        <f>F10/E10</f>
        <v>0.9222</v>
      </c>
    </row>
    <row r="11" spans="1:7" ht="10.5" customHeight="1">
      <c r="A11" s="39"/>
      <c r="B11" s="9"/>
      <c r="C11" s="20">
        <v>4300</v>
      </c>
      <c r="D11" s="16" t="s">
        <v>153</v>
      </c>
      <c r="E11" s="17">
        <v>5000</v>
      </c>
      <c r="F11" s="17">
        <v>4611</v>
      </c>
      <c r="G11" s="18">
        <f>F11/E11</f>
        <v>0.9222</v>
      </c>
    </row>
    <row r="12" spans="1:7" ht="10.5" customHeight="1">
      <c r="A12" s="39"/>
      <c r="B12" s="9"/>
      <c r="C12" s="20"/>
      <c r="D12" s="16"/>
      <c r="E12" s="17"/>
      <c r="F12" s="17"/>
      <c r="G12" s="18"/>
    </row>
    <row r="13" spans="1:7" ht="10.5" customHeight="1">
      <c r="A13" s="39"/>
      <c r="B13" s="15">
        <v>1030</v>
      </c>
      <c r="C13" s="9"/>
      <c r="D13" s="16" t="s">
        <v>154</v>
      </c>
      <c r="E13" s="17">
        <f>SUM(E15)</f>
        <v>13336</v>
      </c>
      <c r="F13" s="17">
        <f>SUM(F15)</f>
        <v>12799</v>
      </c>
      <c r="G13" s="18">
        <f>F13/E13</f>
        <v>0.9597330533893221</v>
      </c>
    </row>
    <row r="14" spans="1:7" ht="10.5" customHeight="1">
      <c r="A14" s="39"/>
      <c r="B14" s="15"/>
      <c r="C14" s="9"/>
      <c r="D14" s="16"/>
      <c r="E14" s="17"/>
      <c r="F14" s="17"/>
      <c r="G14" s="18"/>
    </row>
    <row r="15" spans="1:7" ht="10.5" customHeight="1">
      <c r="A15" s="39"/>
      <c r="B15" s="9"/>
      <c r="C15" s="9"/>
      <c r="D15" s="16" t="s">
        <v>150</v>
      </c>
      <c r="E15" s="17">
        <f>SUM(E16)</f>
        <v>13336</v>
      </c>
      <c r="F15" s="17">
        <f>SUM(F16)</f>
        <v>12799</v>
      </c>
      <c r="G15" s="18">
        <f>F15/E15</f>
        <v>0.9597330533893221</v>
      </c>
    </row>
    <row r="16" spans="1:7" ht="12" customHeight="1">
      <c r="A16" s="39"/>
      <c r="B16" s="9"/>
      <c r="C16" s="20">
        <v>2850</v>
      </c>
      <c r="D16" s="16" t="s">
        <v>155</v>
      </c>
      <c r="E16" s="17">
        <v>13336</v>
      </c>
      <c r="F16" s="17">
        <v>12799</v>
      </c>
      <c r="G16" s="18">
        <f>F16/E16</f>
        <v>0.9597330533893221</v>
      </c>
    </row>
    <row r="17" spans="1:7" ht="12" customHeight="1">
      <c r="A17" s="39"/>
      <c r="B17" s="9"/>
      <c r="C17" s="9"/>
      <c r="D17" s="16" t="s">
        <v>156</v>
      </c>
      <c r="E17" s="13"/>
      <c r="F17" s="13"/>
      <c r="G17" s="18"/>
    </row>
    <row r="18" spans="1:7" ht="12" customHeight="1">
      <c r="A18" s="39"/>
      <c r="B18" s="9"/>
      <c r="C18" s="9"/>
      <c r="D18" s="16"/>
      <c r="E18" s="13"/>
      <c r="F18" s="13"/>
      <c r="G18" s="18"/>
    </row>
    <row r="19" spans="1:7" ht="10.5" customHeight="1">
      <c r="A19" s="39"/>
      <c r="B19" s="15">
        <v>1095</v>
      </c>
      <c r="C19" s="9"/>
      <c r="D19" s="16" t="s">
        <v>16</v>
      </c>
      <c r="E19" s="17">
        <f>SUM(E21,E24)</f>
        <v>16080</v>
      </c>
      <c r="F19" s="17">
        <f>SUM(F21,F24)</f>
        <v>13672</v>
      </c>
      <c r="G19" s="18">
        <f>F19/E19</f>
        <v>0.8502487562189055</v>
      </c>
    </row>
    <row r="20" spans="1:7" ht="10.5" customHeight="1">
      <c r="A20" s="39"/>
      <c r="B20" s="15"/>
      <c r="C20" s="9"/>
      <c r="D20" s="16"/>
      <c r="E20" s="17"/>
      <c r="F20" s="17"/>
      <c r="G20" s="18"/>
    </row>
    <row r="21" spans="1:7" ht="10.5" customHeight="1">
      <c r="A21" s="39"/>
      <c r="B21" s="9"/>
      <c r="C21" s="9"/>
      <c r="D21" s="16" t="s">
        <v>150</v>
      </c>
      <c r="E21" s="17">
        <f>SUM(E22)</f>
        <v>6400</v>
      </c>
      <c r="F21" s="17">
        <f>SUM(F22)</f>
        <v>3998</v>
      </c>
      <c r="G21" s="18">
        <f>F21/E21</f>
        <v>0.6246875</v>
      </c>
    </row>
    <row r="22" spans="1:7" ht="10.5" customHeight="1">
      <c r="A22" s="39"/>
      <c r="B22" s="9"/>
      <c r="C22" s="20">
        <v>4210</v>
      </c>
      <c r="D22" s="16" t="s">
        <v>157</v>
      </c>
      <c r="E22" s="17">
        <v>6400</v>
      </c>
      <c r="F22" s="17">
        <v>3998</v>
      </c>
      <c r="G22" s="18">
        <f>F22/E22</f>
        <v>0.6246875</v>
      </c>
    </row>
    <row r="23" spans="1:7" ht="10.5" customHeight="1">
      <c r="A23" s="39"/>
      <c r="B23" s="9"/>
      <c r="C23" s="20"/>
      <c r="D23" s="16"/>
      <c r="E23" s="17"/>
      <c r="F23" s="17"/>
      <c r="G23" s="18"/>
    </row>
    <row r="24" spans="1:7" ht="10.5" customHeight="1">
      <c r="A24" s="39"/>
      <c r="B24" s="9"/>
      <c r="C24" s="9"/>
      <c r="D24" s="16" t="s">
        <v>158</v>
      </c>
      <c r="E24" s="17">
        <f>SUM(E25)</f>
        <v>9680</v>
      </c>
      <c r="F24" s="17">
        <f>SUM(F25)</f>
        <v>9674</v>
      </c>
      <c r="G24" s="18">
        <f>F24/E24</f>
        <v>0.9993801652892562</v>
      </c>
    </row>
    <row r="25" spans="1:7" ht="10.5" customHeight="1">
      <c r="A25" s="39"/>
      <c r="B25" s="9"/>
      <c r="C25" s="20">
        <v>6050</v>
      </c>
      <c r="D25" s="16" t="s">
        <v>159</v>
      </c>
      <c r="E25" s="17">
        <v>9680</v>
      </c>
      <c r="F25" s="17">
        <v>9674</v>
      </c>
      <c r="G25" s="18">
        <f>F25/E25</f>
        <v>0.9993801652892562</v>
      </c>
    </row>
    <row r="26" spans="1:7" ht="10.5" customHeight="1">
      <c r="A26" s="39"/>
      <c r="B26" s="9"/>
      <c r="C26" s="20"/>
      <c r="D26" s="16"/>
      <c r="E26" s="17"/>
      <c r="F26" s="40"/>
      <c r="G26" s="18"/>
    </row>
    <row r="27" spans="1:7" ht="10.5" customHeight="1">
      <c r="A27" s="21">
        <v>600</v>
      </c>
      <c r="B27" s="9"/>
      <c r="C27" s="9"/>
      <c r="D27" s="10" t="s">
        <v>160</v>
      </c>
      <c r="E27" s="11">
        <f>SUM(E29,E39)</f>
        <v>381251</v>
      </c>
      <c r="F27" s="11">
        <f>SUM(F29,F39)</f>
        <v>244196</v>
      </c>
      <c r="G27" s="12">
        <f>F27/E27</f>
        <v>0.640512418328083</v>
      </c>
    </row>
    <row r="28" spans="1:7" ht="10.5" customHeight="1">
      <c r="A28" s="21"/>
      <c r="B28" s="9"/>
      <c r="C28" s="9"/>
      <c r="D28" s="10"/>
      <c r="E28" s="11"/>
      <c r="F28" s="11"/>
      <c r="G28" s="18"/>
    </row>
    <row r="29" spans="1:7" ht="10.5" customHeight="1">
      <c r="A29" s="39"/>
      <c r="B29" s="22">
        <v>60016</v>
      </c>
      <c r="C29" s="9"/>
      <c r="D29" s="16" t="s">
        <v>161</v>
      </c>
      <c r="E29" s="17">
        <f>SUM(E31,E36)</f>
        <v>85000</v>
      </c>
      <c r="F29" s="17">
        <f>SUM(F31,F36)</f>
        <v>77225</v>
      </c>
      <c r="G29" s="18">
        <f>F29/E29</f>
        <v>0.9085294117647059</v>
      </c>
    </row>
    <row r="30" spans="1:7" ht="10.5" customHeight="1">
      <c r="A30" s="39"/>
      <c r="B30" s="22"/>
      <c r="C30" s="9"/>
      <c r="D30" s="16"/>
      <c r="E30" s="17"/>
      <c r="F30" s="17"/>
      <c r="G30" s="18"/>
    </row>
    <row r="31" spans="1:7" ht="10.5" customHeight="1">
      <c r="A31" s="39"/>
      <c r="B31" s="9"/>
      <c r="C31" s="9"/>
      <c r="D31" s="16" t="s">
        <v>150</v>
      </c>
      <c r="E31" s="17">
        <f>SUM(E32:E34)</f>
        <v>55500</v>
      </c>
      <c r="F31" s="17">
        <f>SUM(F32:F34)</f>
        <v>47725</v>
      </c>
      <c r="G31" s="18">
        <f>F31/E31</f>
        <v>0.8599099099099099</v>
      </c>
    </row>
    <row r="32" spans="1:7" ht="10.5" customHeight="1">
      <c r="A32" s="39"/>
      <c r="B32" s="9"/>
      <c r="C32" s="20">
        <v>4210</v>
      </c>
      <c r="D32" s="16" t="s">
        <v>157</v>
      </c>
      <c r="E32" s="17">
        <v>12500</v>
      </c>
      <c r="F32" s="17">
        <v>12279</v>
      </c>
      <c r="G32" s="18">
        <f>F32/E32</f>
        <v>0.98232</v>
      </c>
    </row>
    <row r="33" spans="1:7" ht="10.5" customHeight="1">
      <c r="A33" s="39"/>
      <c r="B33" s="9"/>
      <c r="C33" s="20">
        <v>4270</v>
      </c>
      <c r="D33" s="16" t="s">
        <v>162</v>
      </c>
      <c r="E33" s="17">
        <v>42000</v>
      </c>
      <c r="F33" s="17">
        <v>34513</v>
      </c>
      <c r="G33" s="18">
        <f>F33/E33</f>
        <v>0.8217380952380953</v>
      </c>
    </row>
    <row r="34" spans="1:7" ht="10.5" customHeight="1">
      <c r="A34" s="39"/>
      <c r="B34" s="9"/>
      <c r="C34" s="20">
        <v>4300</v>
      </c>
      <c r="D34" s="16" t="s">
        <v>153</v>
      </c>
      <c r="E34" s="17">
        <v>1000</v>
      </c>
      <c r="F34" s="17">
        <v>933</v>
      </c>
      <c r="G34" s="18">
        <f>F34/E34</f>
        <v>0.933</v>
      </c>
    </row>
    <row r="35" spans="1:7" ht="10.5" customHeight="1">
      <c r="A35" s="39"/>
      <c r="B35" s="9"/>
      <c r="C35" s="20"/>
      <c r="D35" s="16"/>
      <c r="E35" s="17"/>
      <c r="F35" s="17"/>
      <c r="G35" s="18"/>
    </row>
    <row r="36" spans="1:7" ht="10.5" customHeight="1">
      <c r="A36" s="39"/>
      <c r="B36" s="9"/>
      <c r="C36" s="9"/>
      <c r="D36" s="16" t="s">
        <v>158</v>
      </c>
      <c r="E36" s="17">
        <f>SUM(E37)</f>
        <v>29500</v>
      </c>
      <c r="F36" s="17">
        <f>SUM(F37)</f>
        <v>29500</v>
      </c>
      <c r="G36" s="18">
        <f>F36/E36</f>
        <v>1</v>
      </c>
    </row>
    <row r="37" spans="1:7" ht="10.5" customHeight="1">
      <c r="A37" s="39"/>
      <c r="B37" s="9"/>
      <c r="C37" s="20">
        <v>6050</v>
      </c>
      <c r="D37" s="16" t="s">
        <v>159</v>
      </c>
      <c r="E37" s="17">
        <v>29500</v>
      </c>
      <c r="F37" s="17">
        <v>29500</v>
      </c>
      <c r="G37" s="18">
        <f>F37/E37</f>
        <v>1</v>
      </c>
    </row>
    <row r="38" spans="1:7" ht="10.5" customHeight="1">
      <c r="A38" s="39"/>
      <c r="B38" s="9"/>
      <c r="C38" s="20"/>
      <c r="D38" s="16"/>
      <c r="E38" s="17"/>
      <c r="F38" s="17"/>
      <c r="G38" s="18"/>
    </row>
    <row r="39" spans="1:7" ht="10.5" customHeight="1">
      <c r="A39" s="39"/>
      <c r="B39" s="22">
        <v>60017</v>
      </c>
      <c r="C39" s="9"/>
      <c r="D39" s="16" t="s">
        <v>163</v>
      </c>
      <c r="E39" s="17">
        <f>SUM(E41,E45)</f>
        <v>296251</v>
      </c>
      <c r="F39" s="17">
        <f>SUM(F41,F45)</f>
        <v>166971</v>
      </c>
      <c r="G39" s="18">
        <f>F39/E39</f>
        <v>0.5636132873813084</v>
      </c>
    </row>
    <row r="40" spans="1:7" ht="10.5" customHeight="1">
      <c r="A40" s="39"/>
      <c r="B40" s="22"/>
      <c r="C40" s="9"/>
      <c r="D40" s="16"/>
      <c r="E40" s="17"/>
      <c r="F40" s="17"/>
      <c r="G40" s="18"/>
    </row>
    <row r="41" spans="1:7" ht="10.5" customHeight="1">
      <c r="A41" s="39"/>
      <c r="B41" s="9"/>
      <c r="C41" s="9"/>
      <c r="D41" s="16" t="s">
        <v>150</v>
      </c>
      <c r="E41" s="17">
        <f>SUM(E42:E43)</f>
        <v>152778</v>
      </c>
      <c r="F41" s="17">
        <f>SUM(F42:F43)</f>
        <v>151140</v>
      </c>
      <c r="G41" s="18">
        <f>F41/E41</f>
        <v>0.9892785610493657</v>
      </c>
    </row>
    <row r="42" spans="1:7" ht="10.5" customHeight="1">
      <c r="A42" s="39"/>
      <c r="B42" s="9"/>
      <c r="C42" s="20">
        <v>4270</v>
      </c>
      <c r="D42" s="16" t="s">
        <v>162</v>
      </c>
      <c r="E42" s="17">
        <v>150778</v>
      </c>
      <c r="F42" s="17">
        <v>150183</v>
      </c>
      <c r="G42" s="18">
        <f>F42/E42</f>
        <v>0.9960538009523936</v>
      </c>
    </row>
    <row r="43" spans="1:7" ht="10.5" customHeight="1">
      <c r="A43" s="39"/>
      <c r="B43" s="9"/>
      <c r="C43" s="20">
        <v>4300</v>
      </c>
      <c r="D43" s="16" t="s">
        <v>153</v>
      </c>
      <c r="E43" s="17">
        <v>2000</v>
      </c>
      <c r="F43" s="17">
        <v>957</v>
      </c>
      <c r="G43" s="18">
        <f>F43/E43</f>
        <v>0.4785</v>
      </c>
    </row>
    <row r="44" spans="1:7" ht="10.5" customHeight="1">
      <c r="A44" s="39"/>
      <c r="B44" s="9"/>
      <c r="C44" s="20"/>
      <c r="D44" s="16"/>
      <c r="E44" s="17"/>
      <c r="F44" s="17"/>
      <c r="G44" s="18"/>
    </row>
    <row r="45" spans="1:7" ht="10.5" customHeight="1">
      <c r="A45" s="39"/>
      <c r="B45" s="9"/>
      <c r="C45" s="9"/>
      <c r="D45" s="16" t="s">
        <v>158</v>
      </c>
      <c r="E45" s="17">
        <f>SUM(E46)</f>
        <v>143473</v>
      </c>
      <c r="F45" s="17">
        <f>SUM(F46)</f>
        <v>15831</v>
      </c>
      <c r="G45" s="18">
        <f>F45/E45</f>
        <v>0.1103413185756205</v>
      </c>
    </row>
    <row r="46" spans="1:7" ht="10.5" customHeight="1">
      <c r="A46" s="39"/>
      <c r="B46" s="9"/>
      <c r="C46" s="20">
        <v>6050</v>
      </c>
      <c r="D46" s="16" t="s">
        <v>159</v>
      </c>
      <c r="E46" s="17">
        <v>143473</v>
      </c>
      <c r="F46" s="17">
        <v>15831</v>
      </c>
      <c r="G46" s="18">
        <f>F46/E46</f>
        <v>0.1103413185756205</v>
      </c>
    </row>
    <row r="47" spans="1:7" ht="10.5" customHeight="1">
      <c r="A47" s="39"/>
      <c r="B47" s="9"/>
      <c r="C47" s="20"/>
      <c r="D47" s="16"/>
      <c r="E47" s="17"/>
      <c r="F47" s="40"/>
      <c r="G47" s="18"/>
    </row>
    <row r="48" spans="1:7" ht="10.5" customHeight="1">
      <c r="A48" s="21">
        <v>630</v>
      </c>
      <c r="B48" s="9"/>
      <c r="C48" s="9"/>
      <c r="D48" s="10" t="s">
        <v>24</v>
      </c>
      <c r="E48" s="11">
        <f>SUM(E50,E68)</f>
        <v>167258</v>
      </c>
      <c r="F48" s="11">
        <f>SUM(F50,F68)</f>
        <v>139215</v>
      </c>
      <c r="G48" s="12">
        <f>F48/E48</f>
        <v>0.8323368687895347</v>
      </c>
    </row>
    <row r="49" spans="1:7" ht="10.5" customHeight="1">
      <c r="A49" s="21"/>
      <c r="B49" s="9"/>
      <c r="C49" s="9"/>
      <c r="D49" s="10"/>
      <c r="E49" s="11"/>
      <c r="F49" s="11"/>
      <c r="G49" s="18"/>
    </row>
    <row r="50" spans="1:7" ht="10.5" customHeight="1">
      <c r="A50" s="39"/>
      <c r="B50" s="22">
        <v>63001</v>
      </c>
      <c r="C50" s="9"/>
      <c r="D50" s="16" t="s">
        <v>25</v>
      </c>
      <c r="E50" s="17">
        <f>SUM(E52)</f>
        <v>94458</v>
      </c>
      <c r="F50" s="17">
        <f>SUM(F52)</f>
        <v>73925</v>
      </c>
      <c r="G50" s="18">
        <f>F50/E50</f>
        <v>0.7826229647038896</v>
      </c>
    </row>
    <row r="51" spans="1:7" ht="10.5" customHeight="1">
      <c r="A51" s="39"/>
      <c r="B51" s="22"/>
      <c r="C51" s="9"/>
      <c r="D51" s="16"/>
      <c r="E51" s="17"/>
      <c r="F51" s="17"/>
      <c r="G51" s="18"/>
    </row>
    <row r="52" spans="1:7" ht="10.5" customHeight="1">
      <c r="A52" s="39"/>
      <c r="B52" s="9"/>
      <c r="C52" s="9"/>
      <c r="D52" s="16" t="s">
        <v>150</v>
      </c>
      <c r="E52" s="17">
        <f>SUM(E53:E66)</f>
        <v>94458</v>
      </c>
      <c r="F52" s="17">
        <f>SUM(F53:F66)</f>
        <v>73925</v>
      </c>
      <c r="G52" s="18">
        <f aca="true" t="shared" si="0" ref="G52:G66">F52/E52</f>
        <v>0.7826229647038896</v>
      </c>
    </row>
    <row r="53" spans="1:7" ht="10.5" customHeight="1">
      <c r="A53" s="39"/>
      <c r="B53" s="9"/>
      <c r="C53" s="20">
        <v>4010</v>
      </c>
      <c r="D53" s="16" t="s">
        <v>164</v>
      </c>
      <c r="E53" s="17">
        <v>40000</v>
      </c>
      <c r="F53" s="17">
        <v>28886</v>
      </c>
      <c r="G53" s="18">
        <f t="shared" si="0"/>
        <v>0.72215</v>
      </c>
    </row>
    <row r="54" spans="1:7" ht="10.5" customHeight="1">
      <c r="A54" s="39"/>
      <c r="B54" s="9"/>
      <c r="C54" s="20">
        <v>4040</v>
      </c>
      <c r="D54" s="16" t="s">
        <v>165</v>
      </c>
      <c r="E54" s="17">
        <v>1200</v>
      </c>
      <c r="F54" s="17">
        <v>815</v>
      </c>
      <c r="G54" s="18">
        <f t="shared" si="0"/>
        <v>0.6791666666666667</v>
      </c>
    </row>
    <row r="55" spans="1:7" ht="10.5" customHeight="1">
      <c r="A55" s="39"/>
      <c r="B55" s="9"/>
      <c r="C55" s="20">
        <v>4110</v>
      </c>
      <c r="D55" s="16" t="s">
        <v>166</v>
      </c>
      <c r="E55" s="17">
        <v>7200</v>
      </c>
      <c r="F55" s="17">
        <v>4386</v>
      </c>
      <c r="G55" s="18">
        <f t="shared" si="0"/>
        <v>0.6091666666666666</v>
      </c>
    </row>
    <row r="56" spans="1:7" ht="10.5" customHeight="1">
      <c r="A56" s="39"/>
      <c r="B56" s="9"/>
      <c r="C56" s="20">
        <v>4120</v>
      </c>
      <c r="D56" s="16" t="s">
        <v>167</v>
      </c>
      <c r="E56" s="17">
        <v>550</v>
      </c>
      <c r="F56" s="17">
        <v>513</v>
      </c>
      <c r="G56" s="18">
        <f t="shared" si="0"/>
        <v>0.9327272727272727</v>
      </c>
    </row>
    <row r="57" spans="1:7" ht="10.5" customHeight="1">
      <c r="A57" s="39"/>
      <c r="B57" s="9"/>
      <c r="C57" s="20">
        <v>4210</v>
      </c>
      <c r="D57" s="16" t="s">
        <v>157</v>
      </c>
      <c r="E57" s="17">
        <v>4484</v>
      </c>
      <c r="F57" s="17">
        <v>4133</v>
      </c>
      <c r="G57" s="18">
        <f t="shared" si="0"/>
        <v>0.9217216770740411</v>
      </c>
    </row>
    <row r="58" spans="1:7" ht="10.5" customHeight="1">
      <c r="A58" s="39"/>
      <c r="B58" s="9"/>
      <c r="C58" s="20">
        <v>4212</v>
      </c>
      <c r="D58" s="16" t="s">
        <v>157</v>
      </c>
      <c r="E58" s="17">
        <v>2983</v>
      </c>
      <c r="F58" s="17">
        <v>2983</v>
      </c>
      <c r="G58" s="18">
        <f t="shared" si="0"/>
        <v>1</v>
      </c>
    </row>
    <row r="59" spans="1:7" ht="10.5" customHeight="1">
      <c r="A59" s="39"/>
      <c r="B59" s="9"/>
      <c r="C59" s="20">
        <v>4260</v>
      </c>
      <c r="D59" s="16" t="s">
        <v>168</v>
      </c>
      <c r="E59" s="17">
        <v>3759</v>
      </c>
      <c r="F59" s="17">
        <v>2720</v>
      </c>
      <c r="G59" s="18">
        <f t="shared" si="0"/>
        <v>0.7235967012503325</v>
      </c>
    </row>
    <row r="60" spans="1:7" ht="10.5" customHeight="1">
      <c r="A60" s="39"/>
      <c r="B60" s="9"/>
      <c r="C60" s="20">
        <v>4262</v>
      </c>
      <c r="D60" s="16" t="s">
        <v>168</v>
      </c>
      <c r="E60" s="17">
        <v>950</v>
      </c>
      <c r="F60" s="17">
        <v>950</v>
      </c>
      <c r="G60" s="18">
        <f t="shared" si="0"/>
        <v>1</v>
      </c>
    </row>
    <row r="61" spans="1:7" ht="10.5" customHeight="1">
      <c r="A61" s="39"/>
      <c r="B61" s="9"/>
      <c r="C61" s="20">
        <v>4300</v>
      </c>
      <c r="D61" s="16" t="s">
        <v>153</v>
      </c>
      <c r="E61" s="17">
        <v>6669</v>
      </c>
      <c r="F61" s="17">
        <v>5160</v>
      </c>
      <c r="G61" s="18">
        <f t="shared" si="0"/>
        <v>0.7737291947818263</v>
      </c>
    </row>
    <row r="62" spans="1:7" ht="10.5" customHeight="1">
      <c r="A62" s="39"/>
      <c r="B62" s="9"/>
      <c r="C62" s="20">
        <v>4302</v>
      </c>
      <c r="D62" s="16" t="s">
        <v>153</v>
      </c>
      <c r="E62" s="17">
        <v>23957</v>
      </c>
      <c r="F62" s="17">
        <v>21738</v>
      </c>
      <c r="G62" s="18">
        <f t="shared" si="0"/>
        <v>0.9073757148223901</v>
      </c>
    </row>
    <row r="63" spans="1:7" ht="10.5" customHeight="1">
      <c r="A63" s="39"/>
      <c r="B63" s="9"/>
      <c r="C63" s="20">
        <v>4410</v>
      </c>
      <c r="D63" s="16" t="s">
        <v>169</v>
      </c>
      <c r="E63" s="17">
        <v>126</v>
      </c>
      <c r="F63" s="17">
        <v>67</v>
      </c>
      <c r="G63" s="18">
        <f t="shared" si="0"/>
        <v>0.5317460317460317</v>
      </c>
    </row>
    <row r="64" spans="1:7" ht="10.5" customHeight="1">
      <c r="A64" s="39"/>
      <c r="B64" s="9"/>
      <c r="C64" s="20">
        <v>4412</v>
      </c>
      <c r="D64" s="16" t="s">
        <v>169</v>
      </c>
      <c r="E64" s="17">
        <v>570</v>
      </c>
      <c r="F64" s="17">
        <v>564</v>
      </c>
      <c r="G64" s="18">
        <f t="shared" si="0"/>
        <v>0.9894736842105263</v>
      </c>
    </row>
    <row r="65" spans="1:7" ht="10.5" customHeight="1">
      <c r="A65" s="39"/>
      <c r="B65" s="9"/>
      <c r="C65" s="20">
        <v>4430</v>
      </c>
      <c r="D65" s="16" t="s">
        <v>170</v>
      </c>
      <c r="E65" s="17">
        <v>1000</v>
      </c>
      <c r="F65" s="17">
        <v>0</v>
      </c>
      <c r="G65" s="18">
        <f t="shared" si="0"/>
        <v>0</v>
      </c>
    </row>
    <row r="66" spans="1:7" ht="10.5" customHeight="1">
      <c r="A66" s="39"/>
      <c r="B66" s="9"/>
      <c r="C66" s="20">
        <v>4440</v>
      </c>
      <c r="D66" s="16" t="s">
        <v>171</v>
      </c>
      <c r="E66" s="17">
        <v>1010</v>
      </c>
      <c r="F66" s="17">
        <v>1010</v>
      </c>
      <c r="G66" s="18">
        <f t="shared" si="0"/>
        <v>1</v>
      </c>
    </row>
    <row r="67" spans="1:7" ht="10.5" customHeight="1">
      <c r="A67" s="39"/>
      <c r="B67" s="9"/>
      <c r="C67" s="20"/>
      <c r="D67" s="16"/>
      <c r="E67" s="17"/>
      <c r="F67" s="17"/>
      <c r="G67" s="18"/>
    </row>
    <row r="68" spans="1:7" ht="10.5" customHeight="1">
      <c r="A68" s="39"/>
      <c r="B68" s="22">
        <v>63095</v>
      </c>
      <c r="C68" s="9"/>
      <c r="D68" s="16" t="s">
        <v>16</v>
      </c>
      <c r="E68" s="17">
        <f>SUM(E70)</f>
        <v>72800</v>
      </c>
      <c r="F68" s="17">
        <f>SUM(F70)</f>
        <v>65290</v>
      </c>
      <c r="G68" s="18">
        <f>F68/E68</f>
        <v>0.8968406593406594</v>
      </c>
    </row>
    <row r="69" spans="1:7" ht="10.5" customHeight="1">
      <c r="A69" s="39"/>
      <c r="B69" s="22"/>
      <c r="C69" s="9"/>
      <c r="D69" s="16"/>
      <c r="E69" s="17"/>
      <c r="F69" s="17"/>
      <c r="G69" s="18"/>
    </row>
    <row r="70" spans="1:7" ht="10.5" customHeight="1">
      <c r="A70" s="39"/>
      <c r="B70" s="9"/>
      <c r="C70" s="9"/>
      <c r="D70" s="16" t="s">
        <v>150</v>
      </c>
      <c r="E70" s="17">
        <f>SUM(E71:E73)</f>
        <v>72800</v>
      </c>
      <c r="F70" s="17">
        <f>SUM(F71:F73)</f>
        <v>65290</v>
      </c>
      <c r="G70" s="18">
        <f>F70/E70</f>
        <v>0.8968406593406594</v>
      </c>
    </row>
    <row r="71" spans="1:7" ht="10.5" customHeight="1">
      <c r="A71" s="39"/>
      <c r="B71" s="9"/>
      <c r="C71" s="20">
        <v>4210</v>
      </c>
      <c r="D71" s="16" t="s">
        <v>157</v>
      </c>
      <c r="E71" s="17">
        <v>10000</v>
      </c>
      <c r="F71" s="17">
        <v>7914</v>
      </c>
      <c r="G71" s="18">
        <f>F71/E71</f>
        <v>0.7914</v>
      </c>
    </row>
    <row r="72" spans="1:7" ht="10.5" customHeight="1">
      <c r="A72" s="39"/>
      <c r="B72" s="9"/>
      <c r="C72" s="20">
        <v>4300</v>
      </c>
      <c r="D72" s="16" t="s">
        <v>153</v>
      </c>
      <c r="E72" s="17">
        <v>52400</v>
      </c>
      <c r="F72" s="17">
        <v>52203</v>
      </c>
      <c r="G72" s="18">
        <f>F72/E72</f>
        <v>0.9962404580152672</v>
      </c>
    </row>
    <row r="73" spans="1:7" ht="10.5" customHeight="1">
      <c r="A73" s="39"/>
      <c r="B73" s="9"/>
      <c r="C73" s="20">
        <v>4430</v>
      </c>
      <c r="D73" s="16" t="s">
        <v>170</v>
      </c>
      <c r="E73" s="17">
        <v>10400</v>
      </c>
      <c r="F73" s="17">
        <v>5173</v>
      </c>
      <c r="G73" s="18">
        <f>F73/E73</f>
        <v>0.49740384615384614</v>
      </c>
    </row>
    <row r="74" spans="1:7" ht="10.5" customHeight="1">
      <c r="A74" s="39"/>
      <c r="B74" s="9"/>
      <c r="C74" s="20"/>
      <c r="D74" s="16"/>
      <c r="E74" s="17"/>
      <c r="F74" s="40"/>
      <c r="G74" s="18"/>
    </row>
    <row r="75" spans="1:7" ht="10.5" customHeight="1">
      <c r="A75" s="21">
        <v>700</v>
      </c>
      <c r="B75" s="9"/>
      <c r="C75" s="9"/>
      <c r="D75" s="10" t="s">
        <v>33</v>
      </c>
      <c r="E75" s="11">
        <f>SUM(E77)</f>
        <v>1442484</v>
      </c>
      <c r="F75" s="11">
        <f>SUM(F77)</f>
        <v>1423928</v>
      </c>
      <c r="G75" s="12">
        <f>F75/E75</f>
        <v>0.9871360791523511</v>
      </c>
    </row>
    <row r="76" spans="1:7" ht="10.5" customHeight="1">
      <c r="A76" s="21"/>
      <c r="B76" s="9"/>
      <c r="C76" s="9"/>
      <c r="D76" s="10"/>
      <c r="E76" s="11"/>
      <c r="F76" s="11"/>
      <c r="G76" s="18"/>
    </row>
    <row r="77" spans="1:7" ht="10.5" customHeight="1">
      <c r="A77" s="39"/>
      <c r="B77" s="22">
        <v>70005</v>
      </c>
      <c r="C77" s="9"/>
      <c r="D77" s="16" t="s">
        <v>34</v>
      </c>
      <c r="E77" s="17">
        <f>SUM(E79,E86)</f>
        <v>1442484</v>
      </c>
      <c r="F77" s="17">
        <f>SUM(F79,F86)</f>
        <v>1423928</v>
      </c>
      <c r="G77" s="18">
        <f>F77/E77</f>
        <v>0.9871360791523511</v>
      </c>
    </row>
    <row r="78" spans="1:7" ht="10.5" customHeight="1">
      <c r="A78" s="39"/>
      <c r="B78" s="22"/>
      <c r="C78" s="9"/>
      <c r="D78" s="16"/>
      <c r="E78" s="17"/>
      <c r="F78" s="17"/>
      <c r="G78" s="18"/>
    </row>
    <row r="79" spans="1:7" ht="10.5" customHeight="1">
      <c r="A79" s="39"/>
      <c r="B79" s="9"/>
      <c r="C79" s="9"/>
      <c r="D79" s="16" t="s">
        <v>150</v>
      </c>
      <c r="E79" s="17">
        <f>SUM(E80:E84)</f>
        <v>1280894</v>
      </c>
      <c r="F79" s="17">
        <f>SUM(F80:F84)</f>
        <v>1262348</v>
      </c>
      <c r="G79" s="18">
        <f aca="true" t="shared" si="1" ref="G79:G84">F79/E79</f>
        <v>0.9855210501415418</v>
      </c>
    </row>
    <row r="80" spans="1:7" ht="10.5" customHeight="1">
      <c r="A80" s="39"/>
      <c r="B80" s="9"/>
      <c r="C80" s="20">
        <v>4210</v>
      </c>
      <c r="D80" s="16" t="s">
        <v>157</v>
      </c>
      <c r="E80" s="17">
        <v>2476</v>
      </c>
      <c r="F80" s="17">
        <v>2220</v>
      </c>
      <c r="G80" s="18">
        <f t="shared" si="1"/>
        <v>0.8966074313408724</v>
      </c>
    </row>
    <row r="81" spans="1:7" ht="10.5" customHeight="1">
      <c r="A81" s="39"/>
      <c r="B81" s="9"/>
      <c r="C81" s="20">
        <v>4260</v>
      </c>
      <c r="D81" s="16" t="s">
        <v>168</v>
      </c>
      <c r="E81" s="17">
        <v>43386</v>
      </c>
      <c r="F81" s="17">
        <v>38478</v>
      </c>
      <c r="G81" s="18">
        <f t="shared" si="1"/>
        <v>0.8868759507675287</v>
      </c>
    </row>
    <row r="82" spans="1:7" ht="10.5" customHeight="1">
      <c r="A82" s="39"/>
      <c r="B82" s="9"/>
      <c r="C82" s="20">
        <v>4270</v>
      </c>
      <c r="D82" s="16" t="s">
        <v>162</v>
      </c>
      <c r="E82" s="17">
        <v>517875</v>
      </c>
      <c r="F82" s="17">
        <v>511513</v>
      </c>
      <c r="G82" s="18">
        <f t="shared" si="1"/>
        <v>0.9877151822350954</v>
      </c>
    </row>
    <row r="83" spans="1:7" ht="10.5" customHeight="1">
      <c r="A83" s="39"/>
      <c r="B83" s="9"/>
      <c r="C83" s="20">
        <v>4300</v>
      </c>
      <c r="D83" s="16" t="s">
        <v>153</v>
      </c>
      <c r="E83" s="17">
        <v>699802</v>
      </c>
      <c r="F83" s="17">
        <v>692782</v>
      </c>
      <c r="G83" s="18">
        <f t="shared" si="1"/>
        <v>0.9899685911157727</v>
      </c>
    </row>
    <row r="84" spans="1:7" ht="10.5" customHeight="1">
      <c r="A84" s="39"/>
      <c r="B84" s="9"/>
      <c r="C84" s="20">
        <v>4520</v>
      </c>
      <c r="D84" s="16" t="s">
        <v>172</v>
      </c>
      <c r="E84" s="17">
        <v>17355</v>
      </c>
      <c r="F84" s="17">
        <v>17355</v>
      </c>
      <c r="G84" s="18">
        <f t="shared" si="1"/>
        <v>1</v>
      </c>
    </row>
    <row r="85" spans="1:7" ht="10.5" customHeight="1">
      <c r="A85" s="39"/>
      <c r="B85" s="9"/>
      <c r="C85" s="20"/>
      <c r="D85" s="16"/>
      <c r="E85" s="17"/>
      <c r="F85" s="17"/>
      <c r="G85" s="18"/>
    </row>
    <row r="86" spans="1:7" ht="10.5" customHeight="1">
      <c r="A86" s="39"/>
      <c r="B86" s="9"/>
      <c r="C86" s="9"/>
      <c r="D86" s="16" t="s">
        <v>158</v>
      </c>
      <c r="E86" s="17">
        <f>SUM(E87)</f>
        <v>161590</v>
      </c>
      <c r="F86" s="17">
        <f>SUM(F87)</f>
        <v>161580</v>
      </c>
      <c r="G86" s="18">
        <f>F86/E86</f>
        <v>0.9999381149823627</v>
      </c>
    </row>
    <row r="87" spans="1:7" ht="10.5" customHeight="1">
      <c r="A87" s="39"/>
      <c r="B87" s="9"/>
      <c r="C87" s="20">
        <v>6050</v>
      </c>
      <c r="D87" s="16" t="s">
        <v>159</v>
      </c>
      <c r="E87" s="17">
        <v>161590</v>
      </c>
      <c r="F87" s="17">
        <v>161580</v>
      </c>
      <c r="G87" s="18">
        <f>F87/E87</f>
        <v>0.9999381149823627</v>
      </c>
    </row>
    <row r="88" spans="1:7" ht="10.5" customHeight="1">
      <c r="A88" s="39"/>
      <c r="B88" s="9"/>
      <c r="C88" s="20"/>
      <c r="D88" s="16"/>
      <c r="E88" s="17"/>
      <c r="F88" s="40"/>
      <c r="G88" s="18"/>
    </row>
    <row r="89" spans="1:7" ht="10.5" customHeight="1">
      <c r="A89" s="21">
        <v>710</v>
      </c>
      <c r="B89" s="9"/>
      <c r="C89" s="9"/>
      <c r="D89" s="10" t="s">
        <v>173</v>
      </c>
      <c r="E89" s="11">
        <f>SUM(E91,E96,E101,E106)</f>
        <v>176697</v>
      </c>
      <c r="F89" s="11">
        <f>SUM(F91,F96,F101,F106)</f>
        <v>172705</v>
      </c>
      <c r="G89" s="12">
        <f>F89/E89</f>
        <v>0.9774076526483189</v>
      </c>
    </row>
    <row r="90" spans="1:7" ht="10.5" customHeight="1">
      <c r="A90" s="21"/>
      <c r="B90" s="9"/>
      <c r="C90" s="9"/>
      <c r="D90" s="10"/>
      <c r="E90" s="11"/>
      <c r="F90" s="11"/>
      <c r="G90" s="18"/>
    </row>
    <row r="91" spans="1:7" ht="10.5" customHeight="1">
      <c r="A91" s="39"/>
      <c r="B91" s="22">
        <v>71004</v>
      </c>
      <c r="C91" s="9"/>
      <c r="D91" s="16" t="s">
        <v>174</v>
      </c>
      <c r="E91" s="17">
        <f>SUM(E93)</f>
        <v>40362</v>
      </c>
      <c r="F91" s="17">
        <f>SUM(F93)</f>
        <v>38298</v>
      </c>
      <c r="G91" s="18">
        <f>F91/E91</f>
        <v>0.9488627917348</v>
      </c>
    </row>
    <row r="92" spans="1:7" ht="10.5" customHeight="1">
      <c r="A92" s="39"/>
      <c r="B92" s="22"/>
      <c r="C92" s="9"/>
      <c r="D92" s="16"/>
      <c r="E92" s="17"/>
      <c r="F92" s="17"/>
      <c r="G92" s="18"/>
    </row>
    <row r="93" spans="1:7" ht="10.5" customHeight="1">
      <c r="A93" s="39"/>
      <c r="B93" s="9"/>
      <c r="C93" s="9"/>
      <c r="D93" s="16" t="s">
        <v>150</v>
      </c>
      <c r="E93" s="17">
        <f>SUM(E94)</f>
        <v>40362</v>
      </c>
      <c r="F93" s="17">
        <f>SUM(F94)</f>
        <v>38298</v>
      </c>
      <c r="G93" s="18">
        <f>F93/E93</f>
        <v>0.9488627917348</v>
      </c>
    </row>
    <row r="94" spans="1:7" ht="10.5" customHeight="1">
      <c r="A94" s="39"/>
      <c r="B94" s="9"/>
      <c r="C94" s="20">
        <v>4300</v>
      </c>
      <c r="D94" s="16" t="s">
        <v>153</v>
      </c>
      <c r="E94" s="17">
        <v>40362</v>
      </c>
      <c r="F94" s="17">
        <v>38298</v>
      </c>
      <c r="G94" s="18">
        <f>F94/E94</f>
        <v>0.9488627917348</v>
      </c>
    </row>
    <row r="95" spans="1:7" ht="10.5" customHeight="1">
      <c r="A95" s="39"/>
      <c r="B95" s="9"/>
      <c r="C95" s="20"/>
      <c r="D95" s="16"/>
      <c r="E95" s="17"/>
      <c r="F95" s="17"/>
      <c r="G95" s="18"/>
    </row>
    <row r="96" spans="1:7" ht="10.5" customHeight="1">
      <c r="A96" s="39"/>
      <c r="B96" s="22">
        <v>71013</v>
      </c>
      <c r="C96" s="9"/>
      <c r="D96" s="16" t="s">
        <v>175</v>
      </c>
      <c r="E96" s="17">
        <f>SUM(E98)</f>
        <v>19150</v>
      </c>
      <c r="F96" s="17">
        <f>SUM(F98)</f>
        <v>17984</v>
      </c>
      <c r="G96" s="18">
        <f>F96/E96</f>
        <v>0.93911227154047</v>
      </c>
    </row>
    <row r="97" spans="1:7" ht="10.5" customHeight="1">
      <c r="A97" s="39"/>
      <c r="B97" s="22"/>
      <c r="C97" s="9"/>
      <c r="D97" s="16"/>
      <c r="E97" s="17"/>
      <c r="F97" s="17"/>
      <c r="G97" s="18"/>
    </row>
    <row r="98" spans="1:7" ht="10.5" customHeight="1">
      <c r="A98" s="39"/>
      <c r="B98" s="9"/>
      <c r="C98" s="9"/>
      <c r="D98" s="16" t="s">
        <v>150</v>
      </c>
      <c r="E98" s="17">
        <f>SUM(E99)</f>
        <v>19150</v>
      </c>
      <c r="F98" s="17">
        <f>SUM(F99)</f>
        <v>17984</v>
      </c>
      <c r="G98" s="18">
        <f>F98/E98</f>
        <v>0.93911227154047</v>
      </c>
    </row>
    <row r="99" spans="1:7" ht="10.5" customHeight="1">
      <c r="A99" s="39"/>
      <c r="B99" s="9"/>
      <c r="C99" s="20">
        <v>4300</v>
      </c>
      <c r="D99" s="16" t="s">
        <v>153</v>
      </c>
      <c r="E99" s="17">
        <v>19150</v>
      </c>
      <c r="F99" s="17">
        <v>17984</v>
      </c>
      <c r="G99" s="18">
        <f>F99/E99</f>
        <v>0.93911227154047</v>
      </c>
    </row>
    <row r="100" spans="1:7" ht="10.5" customHeight="1">
      <c r="A100" s="39"/>
      <c r="B100" s="9"/>
      <c r="C100" s="20"/>
      <c r="D100" s="16"/>
      <c r="E100" s="17"/>
      <c r="F100" s="17"/>
      <c r="G100" s="18"/>
    </row>
    <row r="101" spans="1:7" ht="10.5" customHeight="1">
      <c r="A101" s="39"/>
      <c r="B101" s="22">
        <v>71035</v>
      </c>
      <c r="C101" s="9"/>
      <c r="D101" s="16" t="s">
        <v>176</v>
      </c>
      <c r="E101" s="17">
        <f>SUM(E103)</f>
        <v>15585</v>
      </c>
      <c r="F101" s="17">
        <f>SUM(F103)</f>
        <v>14980</v>
      </c>
      <c r="G101" s="18">
        <f>F101/E101</f>
        <v>0.9611806223933269</v>
      </c>
    </row>
    <row r="102" spans="1:7" ht="10.5" customHeight="1">
      <c r="A102" s="39"/>
      <c r="B102" s="22"/>
      <c r="C102" s="9"/>
      <c r="D102" s="16"/>
      <c r="E102" s="17"/>
      <c r="F102" s="17"/>
      <c r="G102" s="18"/>
    </row>
    <row r="103" spans="1:7" ht="10.5" customHeight="1">
      <c r="A103" s="39"/>
      <c r="B103" s="9"/>
      <c r="C103" s="9"/>
      <c r="D103" s="16" t="s">
        <v>158</v>
      </c>
      <c r="E103" s="17">
        <f>SUM(E104)</f>
        <v>15585</v>
      </c>
      <c r="F103" s="17">
        <f>SUM(F104)</f>
        <v>14980</v>
      </c>
      <c r="G103" s="18">
        <f>F103/E103</f>
        <v>0.9611806223933269</v>
      </c>
    </row>
    <row r="104" spans="1:7" ht="10.5" customHeight="1">
      <c r="A104" s="39"/>
      <c r="B104" s="9"/>
      <c r="C104" s="20">
        <v>6050</v>
      </c>
      <c r="D104" s="16" t="s">
        <v>159</v>
      </c>
      <c r="E104" s="17">
        <v>15585</v>
      </c>
      <c r="F104" s="17">
        <v>14980</v>
      </c>
      <c r="G104" s="18">
        <f>F104/E104</f>
        <v>0.9611806223933269</v>
      </c>
    </row>
    <row r="105" spans="1:7" ht="10.5" customHeight="1">
      <c r="A105" s="39"/>
      <c r="B105" s="9"/>
      <c r="C105" s="20"/>
      <c r="D105" s="16"/>
      <c r="E105" s="17"/>
      <c r="F105" s="17"/>
      <c r="G105" s="18"/>
    </row>
    <row r="106" spans="1:7" ht="10.5" customHeight="1">
      <c r="A106" s="39"/>
      <c r="B106" s="22">
        <v>71095</v>
      </c>
      <c r="C106" s="9"/>
      <c r="D106" s="16" t="s">
        <v>16</v>
      </c>
      <c r="E106" s="17">
        <f>SUM(E108,E111)</f>
        <v>101600</v>
      </c>
      <c r="F106" s="17">
        <f>SUM(F108,F111)</f>
        <v>101443</v>
      </c>
      <c r="G106" s="18">
        <f>F106/E106</f>
        <v>0.9984547244094488</v>
      </c>
    </row>
    <row r="107" spans="1:7" ht="10.5" customHeight="1">
      <c r="A107" s="39"/>
      <c r="B107" s="22"/>
      <c r="C107" s="9"/>
      <c r="D107" s="16"/>
      <c r="E107" s="17"/>
      <c r="F107" s="17"/>
      <c r="G107" s="18"/>
    </row>
    <row r="108" spans="1:7" ht="10.5" customHeight="1">
      <c r="A108" s="39"/>
      <c r="B108" s="9"/>
      <c r="C108" s="9"/>
      <c r="D108" s="16" t="s">
        <v>150</v>
      </c>
      <c r="E108" s="17">
        <f>SUM(E109)</f>
        <v>1600</v>
      </c>
      <c r="F108" s="17">
        <f>SUM(F109)</f>
        <v>1589</v>
      </c>
      <c r="G108" s="18">
        <f>F108/E108</f>
        <v>0.993125</v>
      </c>
    </row>
    <row r="109" spans="1:7" ht="10.5" customHeight="1">
      <c r="A109" s="39"/>
      <c r="B109" s="9"/>
      <c r="C109" s="20">
        <v>4430</v>
      </c>
      <c r="D109" s="16" t="s">
        <v>170</v>
      </c>
      <c r="E109" s="17">
        <v>1600</v>
      </c>
      <c r="F109" s="17">
        <v>1589</v>
      </c>
      <c r="G109" s="18">
        <f>F109/E109</f>
        <v>0.993125</v>
      </c>
    </row>
    <row r="110" spans="1:7" ht="10.5" customHeight="1">
      <c r="A110" s="39"/>
      <c r="B110" s="9"/>
      <c r="C110" s="20"/>
      <c r="D110" s="16"/>
      <c r="E110" s="17"/>
      <c r="F110" s="17"/>
      <c r="G110" s="18"/>
    </row>
    <row r="111" spans="1:7" ht="10.5" customHeight="1">
      <c r="A111" s="39"/>
      <c r="B111" s="9"/>
      <c r="C111" s="9"/>
      <c r="D111" s="16" t="s">
        <v>158</v>
      </c>
      <c r="E111" s="17">
        <f>SUM(E112)</f>
        <v>100000</v>
      </c>
      <c r="F111" s="17">
        <f>SUM(F112)</f>
        <v>99854</v>
      </c>
      <c r="G111" s="18">
        <f>F111/E111</f>
        <v>0.99854</v>
      </c>
    </row>
    <row r="112" spans="1:7" ht="10.5" customHeight="1">
      <c r="A112" s="39"/>
      <c r="B112" s="9"/>
      <c r="C112" s="20">
        <v>6050</v>
      </c>
      <c r="D112" s="16" t="s">
        <v>159</v>
      </c>
      <c r="E112" s="17">
        <v>100000</v>
      </c>
      <c r="F112" s="17">
        <v>99854</v>
      </c>
      <c r="G112" s="18">
        <f>F112/E112</f>
        <v>0.99854</v>
      </c>
    </row>
    <row r="113" spans="1:7" ht="10.5" customHeight="1">
      <c r="A113" s="39"/>
      <c r="B113" s="9"/>
      <c r="C113" s="20"/>
      <c r="D113" s="16"/>
      <c r="E113" s="17"/>
      <c r="F113" s="40"/>
      <c r="G113" s="18"/>
    </row>
    <row r="114" spans="1:7" ht="10.5" customHeight="1">
      <c r="A114" s="21">
        <v>750</v>
      </c>
      <c r="B114" s="9"/>
      <c r="C114" s="9"/>
      <c r="D114" s="10" t="s">
        <v>44</v>
      </c>
      <c r="E114" s="11">
        <f>SUM(E116,E124,E132,E154)</f>
        <v>2286644</v>
      </c>
      <c r="F114" s="11">
        <f>SUM(F116,F124,F132,F154)</f>
        <v>2177567</v>
      </c>
      <c r="G114" s="12">
        <f>F114/E114</f>
        <v>0.952298215200967</v>
      </c>
    </row>
    <row r="115" spans="1:7" ht="10.5" customHeight="1">
      <c r="A115" s="21"/>
      <c r="B115" s="9"/>
      <c r="C115" s="9"/>
      <c r="D115" s="10"/>
      <c r="E115" s="11"/>
      <c r="F115" s="11"/>
      <c r="G115" s="18"/>
    </row>
    <row r="116" spans="1:7" ht="10.5" customHeight="1">
      <c r="A116" s="39"/>
      <c r="B116" s="22">
        <v>75011</v>
      </c>
      <c r="C116" s="9"/>
      <c r="D116" s="16" t="s">
        <v>45</v>
      </c>
      <c r="E116" s="17">
        <f>SUM(E118)</f>
        <v>96808</v>
      </c>
      <c r="F116" s="17">
        <f>SUM(F118)</f>
        <v>96807</v>
      </c>
      <c r="G116" s="18">
        <f>F116/E116</f>
        <v>0.9999896702751838</v>
      </c>
    </row>
    <row r="117" spans="1:7" ht="10.5" customHeight="1">
      <c r="A117" s="39"/>
      <c r="B117" s="22"/>
      <c r="C117" s="9"/>
      <c r="D117" s="16"/>
      <c r="E117" s="17"/>
      <c r="F117" s="17"/>
      <c r="G117" s="18"/>
    </row>
    <row r="118" spans="1:7" ht="10.5" customHeight="1">
      <c r="A118" s="39"/>
      <c r="B118" s="9"/>
      <c r="C118" s="9"/>
      <c r="D118" s="16" t="s">
        <v>150</v>
      </c>
      <c r="E118" s="17">
        <f>SUM(E119:E122)</f>
        <v>96808</v>
      </c>
      <c r="F118" s="17">
        <f>SUM(F119:F122)</f>
        <v>96807</v>
      </c>
      <c r="G118" s="18">
        <f>F118/E118</f>
        <v>0.9999896702751838</v>
      </c>
    </row>
    <row r="119" spans="1:7" ht="10.5" customHeight="1">
      <c r="A119" s="39"/>
      <c r="B119" s="9"/>
      <c r="C119" s="20">
        <v>4010</v>
      </c>
      <c r="D119" s="16" t="s">
        <v>164</v>
      </c>
      <c r="E119" s="17">
        <v>72681</v>
      </c>
      <c r="F119" s="17">
        <v>72681</v>
      </c>
      <c r="G119" s="18">
        <f>F119/E119</f>
        <v>1</v>
      </c>
    </row>
    <row r="120" spans="1:7" ht="10.5" customHeight="1">
      <c r="A120" s="39"/>
      <c r="B120" s="9"/>
      <c r="C120" s="20">
        <v>4040</v>
      </c>
      <c r="D120" s="16" t="s">
        <v>165</v>
      </c>
      <c r="E120" s="17">
        <v>7293</v>
      </c>
      <c r="F120" s="17">
        <v>7292</v>
      </c>
      <c r="G120" s="18">
        <f>F120/E120</f>
        <v>0.9998628822158234</v>
      </c>
    </row>
    <row r="121" spans="1:7" ht="10.5" customHeight="1">
      <c r="A121" s="39"/>
      <c r="B121" s="9"/>
      <c r="C121" s="20">
        <v>4110</v>
      </c>
      <c r="D121" s="16" t="s">
        <v>166</v>
      </c>
      <c r="E121" s="17">
        <v>14830</v>
      </c>
      <c r="F121" s="17">
        <v>14830</v>
      </c>
      <c r="G121" s="18">
        <f>F121/E121</f>
        <v>1</v>
      </c>
    </row>
    <row r="122" spans="1:7" ht="10.5" customHeight="1">
      <c r="A122" s="39"/>
      <c r="B122" s="9"/>
      <c r="C122" s="20">
        <v>4120</v>
      </c>
      <c r="D122" s="16" t="s">
        <v>167</v>
      </c>
      <c r="E122" s="17">
        <v>2004</v>
      </c>
      <c r="F122" s="17">
        <v>2004</v>
      </c>
      <c r="G122" s="18">
        <f>F122/E122</f>
        <v>1</v>
      </c>
    </row>
    <row r="123" spans="1:7" ht="10.5" customHeight="1">
      <c r="A123" s="39"/>
      <c r="B123" s="9"/>
      <c r="C123" s="20"/>
      <c r="D123" s="16"/>
      <c r="E123" s="17"/>
      <c r="F123" s="17"/>
      <c r="G123" s="18"/>
    </row>
    <row r="124" spans="1:7" ht="10.5" customHeight="1">
      <c r="A124" s="39"/>
      <c r="B124" s="22">
        <v>75022</v>
      </c>
      <c r="C124" s="9"/>
      <c r="D124" s="16" t="s">
        <v>177</v>
      </c>
      <c r="E124" s="17">
        <f>SUM(E126)</f>
        <v>112076</v>
      </c>
      <c r="F124" s="17">
        <f>SUM(F126)</f>
        <v>109137</v>
      </c>
      <c r="G124" s="18">
        <f>F124/E124</f>
        <v>0.9737767229380063</v>
      </c>
    </row>
    <row r="125" spans="1:7" ht="10.5" customHeight="1">
      <c r="A125" s="39"/>
      <c r="B125" s="22"/>
      <c r="C125" s="9"/>
      <c r="D125" s="16"/>
      <c r="E125" s="17"/>
      <c r="F125" s="17"/>
      <c r="G125" s="18"/>
    </row>
    <row r="126" spans="1:7" ht="10.5" customHeight="1">
      <c r="A126" s="39"/>
      <c r="B126" s="9"/>
      <c r="C126" s="9"/>
      <c r="D126" s="16" t="s">
        <v>150</v>
      </c>
      <c r="E126" s="17">
        <f>SUM(E127:E130)</f>
        <v>112076</v>
      </c>
      <c r="F126" s="17">
        <f>SUM(F127:F130)</f>
        <v>109137</v>
      </c>
      <c r="G126" s="18">
        <f>F126/E126</f>
        <v>0.9737767229380063</v>
      </c>
    </row>
    <row r="127" spans="1:7" ht="10.5" customHeight="1">
      <c r="A127" s="39"/>
      <c r="B127" s="9"/>
      <c r="C127" s="20">
        <v>3030</v>
      </c>
      <c r="D127" s="16" t="s">
        <v>178</v>
      </c>
      <c r="E127" s="17">
        <v>103906</v>
      </c>
      <c r="F127" s="17">
        <v>102211</v>
      </c>
      <c r="G127" s="18">
        <f>F127/E127</f>
        <v>0.9836871787962197</v>
      </c>
    </row>
    <row r="128" spans="1:7" ht="10.5" customHeight="1">
      <c r="A128" s="39"/>
      <c r="B128" s="9"/>
      <c r="C128" s="20">
        <v>4210</v>
      </c>
      <c r="D128" s="16" t="s">
        <v>157</v>
      </c>
      <c r="E128" s="17">
        <v>3470</v>
      </c>
      <c r="F128" s="17">
        <v>3287</v>
      </c>
      <c r="G128" s="18">
        <f>F128/E128</f>
        <v>0.9472622478386167</v>
      </c>
    </row>
    <row r="129" spans="1:7" ht="10.5" customHeight="1">
      <c r="A129" s="39"/>
      <c r="B129" s="9"/>
      <c r="C129" s="20">
        <v>4300</v>
      </c>
      <c r="D129" s="16" t="s">
        <v>153</v>
      </c>
      <c r="E129" s="17">
        <v>3600</v>
      </c>
      <c r="F129" s="17">
        <v>3090</v>
      </c>
      <c r="G129" s="18">
        <f>F129/E129</f>
        <v>0.8583333333333333</v>
      </c>
    </row>
    <row r="130" spans="1:7" ht="10.5" customHeight="1">
      <c r="A130" s="39"/>
      <c r="B130" s="9"/>
      <c r="C130" s="20">
        <v>4410</v>
      </c>
      <c r="D130" s="16" t="s">
        <v>169</v>
      </c>
      <c r="E130" s="17">
        <v>1100</v>
      </c>
      <c r="F130" s="17">
        <v>549</v>
      </c>
      <c r="G130" s="18">
        <f>F130/E130</f>
        <v>0.4990909090909091</v>
      </c>
    </row>
    <row r="131" spans="1:7" ht="10.5" customHeight="1">
      <c r="A131" s="39"/>
      <c r="B131" s="9"/>
      <c r="C131" s="20"/>
      <c r="D131" s="16"/>
      <c r="E131" s="17"/>
      <c r="F131" s="17"/>
      <c r="G131" s="18"/>
    </row>
    <row r="132" spans="1:7" ht="10.5" customHeight="1">
      <c r="A132" s="39"/>
      <c r="B132" s="22">
        <v>75023</v>
      </c>
      <c r="C132" s="9"/>
      <c r="D132" s="16" t="s">
        <v>179</v>
      </c>
      <c r="E132" s="17">
        <f>SUM(E134,E151)</f>
        <v>2027938</v>
      </c>
      <c r="F132" s="17">
        <f>SUM(F134,F151)</f>
        <v>1922286</v>
      </c>
      <c r="G132" s="18">
        <f>F132/E132</f>
        <v>0.9479017603102264</v>
      </c>
    </row>
    <row r="133" spans="1:7" ht="10.5" customHeight="1">
      <c r="A133" s="39"/>
      <c r="B133" s="22"/>
      <c r="C133" s="9"/>
      <c r="D133" s="16"/>
      <c r="E133" s="17"/>
      <c r="F133" s="17"/>
      <c r="G133" s="18"/>
    </row>
    <row r="134" spans="1:7" ht="10.5" customHeight="1">
      <c r="A134" s="39"/>
      <c r="B134" s="9"/>
      <c r="C134" s="9"/>
      <c r="D134" s="16" t="s">
        <v>150</v>
      </c>
      <c r="E134" s="17">
        <f>SUM(E135:E149)</f>
        <v>1920772</v>
      </c>
      <c r="F134" s="17">
        <f>SUM(F135:F149)</f>
        <v>1815120</v>
      </c>
      <c r="G134" s="18">
        <f aca="true" t="shared" si="2" ref="G134:G149">F134/E134</f>
        <v>0.9449950332470486</v>
      </c>
    </row>
    <row r="135" spans="1:7" ht="10.5" customHeight="1">
      <c r="A135" s="39"/>
      <c r="B135" s="9"/>
      <c r="C135" s="20">
        <v>3020</v>
      </c>
      <c r="D135" s="16" t="s">
        <v>180</v>
      </c>
      <c r="E135" s="17">
        <v>6400</v>
      </c>
      <c r="F135" s="17">
        <v>6052</v>
      </c>
      <c r="G135" s="18">
        <f t="shared" si="2"/>
        <v>0.945625</v>
      </c>
    </row>
    <row r="136" spans="1:7" ht="10.5" customHeight="1">
      <c r="A136" s="39"/>
      <c r="B136" s="9"/>
      <c r="C136" s="20">
        <v>4010</v>
      </c>
      <c r="D136" s="16" t="s">
        <v>164</v>
      </c>
      <c r="E136" s="17">
        <v>1111010</v>
      </c>
      <c r="F136" s="17">
        <v>1043516</v>
      </c>
      <c r="G136" s="18">
        <f t="shared" si="2"/>
        <v>0.9392498717383282</v>
      </c>
    </row>
    <row r="137" spans="1:7" ht="10.5" customHeight="1">
      <c r="A137" s="39"/>
      <c r="B137" s="9"/>
      <c r="C137" s="20">
        <v>4040</v>
      </c>
      <c r="D137" s="16" t="s">
        <v>165</v>
      </c>
      <c r="E137" s="17">
        <v>75675</v>
      </c>
      <c r="F137" s="17">
        <v>75641</v>
      </c>
      <c r="G137" s="18">
        <f t="shared" si="2"/>
        <v>0.9995507102741988</v>
      </c>
    </row>
    <row r="138" spans="1:7" ht="10.5" customHeight="1">
      <c r="A138" s="39"/>
      <c r="B138" s="9"/>
      <c r="C138" s="20">
        <v>4110</v>
      </c>
      <c r="D138" s="16" t="s">
        <v>166</v>
      </c>
      <c r="E138" s="17">
        <v>212860</v>
      </c>
      <c r="F138" s="17">
        <v>188484</v>
      </c>
      <c r="G138" s="18">
        <f t="shared" si="2"/>
        <v>0.8854834163299822</v>
      </c>
    </row>
    <row r="139" spans="1:7" ht="10.5" customHeight="1">
      <c r="A139" s="39"/>
      <c r="B139" s="9"/>
      <c r="C139" s="20">
        <v>4120</v>
      </c>
      <c r="D139" s="16" t="s">
        <v>167</v>
      </c>
      <c r="E139" s="17">
        <v>32000</v>
      </c>
      <c r="F139" s="17">
        <v>26223</v>
      </c>
      <c r="G139" s="18">
        <f t="shared" si="2"/>
        <v>0.81946875</v>
      </c>
    </row>
    <row r="140" spans="1:7" ht="10.5" customHeight="1">
      <c r="A140" s="39"/>
      <c r="B140" s="9"/>
      <c r="C140" s="20">
        <v>4140</v>
      </c>
      <c r="D140" s="16" t="s">
        <v>181</v>
      </c>
      <c r="E140" s="17">
        <v>17000</v>
      </c>
      <c r="F140" s="17">
        <v>15215</v>
      </c>
      <c r="G140" s="18">
        <f t="shared" si="2"/>
        <v>0.895</v>
      </c>
    </row>
    <row r="141" spans="1:7" ht="10.5" customHeight="1">
      <c r="A141" s="39"/>
      <c r="B141" s="9"/>
      <c r="C141" s="20">
        <v>4210</v>
      </c>
      <c r="D141" s="16" t="s">
        <v>157</v>
      </c>
      <c r="E141" s="17">
        <v>217536</v>
      </c>
      <c r="F141" s="17">
        <v>216564</v>
      </c>
      <c r="G141" s="18">
        <f t="shared" si="2"/>
        <v>0.9955317740511915</v>
      </c>
    </row>
    <row r="142" spans="1:7" ht="10.5" customHeight="1">
      <c r="A142" s="39"/>
      <c r="B142" s="9"/>
      <c r="C142" s="20">
        <v>4260</v>
      </c>
      <c r="D142" s="16" t="s">
        <v>168</v>
      </c>
      <c r="E142" s="17">
        <v>22000</v>
      </c>
      <c r="F142" s="17">
        <v>19412</v>
      </c>
      <c r="G142" s="18">
        <f t="shared" si="2"/>
        <v>0.8823636363636363</v>
      </c>
    </row>
    <row r="143" spans="1:7" ht="10.5" customHeight="1">
      <c r="A143" s="39"/>
      <c r="B143" s="9"/>
      <c r="C143" s="20">
        <v>4270</v>
      </c>
      <c r="D143" s="16" t="s">
        <v>162</v>
      </c>
      <c r="E143" s="17">
        <v>28541</v>
      </c>
      <c r="F143" s="17">
        <v>28464</v>
      </c>
      <c r="G143" s="18">
        <f t="shared" si="2"/>
        <v>0.9973021267650047</v>
      </c>
    </row>
    <row r="144" spans="1:7" ht="10.5" customHeight="1">
      <c r="A144" s="39"/>
      <c r="B144" s="9"/>
      <c r="C144" s="20">
        <v>4280</v>
      </c>
      <c r="D144" s="16" t="s">
        <v>182</v>
      </c>
      <c r="E144" s="17">
        <v>2000</v>
      </c>
      <c r="F144" s="17">
        <v>1880</v>
      </c>
      <c r="G144" s="18">
        <f t="shared" si="2"/>
        <v>0.94</v>
      </c>
    </row>
    <row r="145" spans="1:7" ht="10.5" customHeight="1">
      <c r="A145" s="39"/>
      <c r="B145" s="9"/>
      <c r="C145" s="20">
        <v>4300</v>
      </c>
      <c r="D145" s="16" t="s">
        <v>153</v>
      </c>
      <c r="E145" s="17">
        <v>130423</v>
      </c>
      <c r="F145" s="17">
        <v>128993</v>
      </c>
      <c r="G145" s="18">
        <f t="shared" si="2"/>
        <v>0.9890356762227521</v>
      </c>
    </row>
    <row r="146" spans="1:7" ht="10.5" customHeight="1">
      <c r="A146" s="39"/>
      <c r="B146" s="9"/>
      <c r="C146" s="20">
        <v>4410</v>
      </c>
      <c r="D146" s="16" t="s">
        <v>169</v>
      </c>
      <c r="E146" s="17">
        <v>24000</v>
      </c>
      <c r="F146" s="17">
        <v>23397</v>
      </c>
      <c r="G146" s="18">
        <f t="shared" si="2"/>
        <v>0.974875</v>
      </c>
    </row>
    <row r="147" spans="1:7" ht="10.5" customHeight="1">
      <c r="A147" s="39"/>
      <c r="B147" s="9"/>
      <c r="C147" s="20">
        <v>4420</v>
      </c>
      <c r="D147" s="16" t="s">
        <v>183</v>
      </c>
      <c r="E147" s="17">
        <v>2650</v>
      </c>
      <c r="F147" s="17">
        <v>2642</v>
      </c>
      <c r="G147" s="18">
        <f t="shared" si="2"/>
        <v>0.9969811320754717</v>
      </c>
    </row>
    <row r="148" spans="1:7" ht="10.5" customHeight="1">
      <c r="A148" s="39"/>
      <c r="B148" s="9"/>
      <c r="C148" s="20">
        <v>4430</v>
      </c>
      <c r="D148" s="16" t="s">
        <v>170</v>
      </c>
      <c r="E148" s="17">
        <v>6822</v>
      </c>
      <c r="F148" s="17">
        <v>6782</v>
      </c>
      <c r="G148" s="18">
        <f t="shared" si="2"/>
        <v>0.9941366168279097</v>
      </c>
    </row>
    <row r="149" spans="1:7" ht="10.5" customHeight="1">
      <c r="A149" s="39"/>
      <c r="B149" s="9"/>
      <c r="C149" s="20">
        <v>4440</v>
      </c>
      <c r="D149" s="16" t="s">
        <v>171</v>
      </c>
      <c r="E149" s="17">
        <v>31855</v>
      </c>
      <c r="F149" s="17">
        <v>31855</v>
      </c>
      <c r="G149" s="18">
        <f t="shared" si="2"/>
        <v>1</v>
      </c>
    </row>
    <row r="150" spans="1:7" ht="10.5" customHeight="1">
      <c r="A150" s="39"/>
      <c r="B150" s="9"/>
      <c r="C150" s="20"/>
      <c r="D150" s="16"/>
      <c r="E150" s="17"/>
      <c r="F150" s="17"/>
      <c r="G150" s="18"/>
    </row>
    <row r="151" spans="1:7" ht="10.5" customHeight="1">
      <c r="A151" s="39"/>
      <c r="B151" s="9"/>
      <c r="C151" s="9"/>
      <c r="D151" s="16" t="s">
        <v>158</v>
      </c>
      <c r="E151" s="17">
        <f>SUM(E152)</f>
        <v>107166</v>
      </c>
      <c r="F151" s="17">
        <f>SUM(F152)</f>
        <v>107166</v>
      </c>
      <c r="G151" s="18">
        <f>F151/E151</f>
        <v>1</v>
      </c>
    </row>
    <row r="152" spans="1:7" ht="10.5" customHeight="1">
      <c r="A152" s="39"/>
      <c r="B152" s="9"/>
      <c r="C152" s="20">
        <v>6060</v>
      </c>
      <c r="D152" s="16" t="s">
        <v>184</v>
      </c>
      <c r="E152" s="17">
        <v>107166</v>
      </c>
      <c r="F152" s="17">
        <v>107166</v>
      </c>
      <c r="G152" s="18">
        <f>F152/E152</f>
        <v>1</v>
      </c>
    </row>
    <row r="153" spans="1:7" ht="10.5" customHeight="1">
      <c r="A153" s="39"/>
      <c r="B153" s="9"/>
      <c r="C153" s="20"/>
      <c r="D153" s="16"/>
      <c r="E153" s="17"/>
      <c r="F153" s="17"/>
      <c r="G153" s="18"/>
    </row>
    <row r="154" spans="1:7" ht="10.5" customHeight="1">
      <c r="A154" s="39"/>
      <c r="B154" s="22">
        <v>75095</v>
      </c>
      <c r="C154" s="9"/>
      <c r="D154" s="16" t="s">
        <v>16</v>
      </c>
      <c r="E154" s="17">
        <f>SUM(E156)</f>
        <v>49822</v>
      </c>
      <c r="F154" s="17">
        <f>SUM(F156)</f>
        <v>49337</v>
      </c>
      <c r="G154" s="18">
        <f>F154/E154</f>
        <v>0.9902653446268717</v>
      </c>
    </row>
    <row r="155" spans="1:7" ht="10.5" customHeight="1">
      <c r="A155" s="39"/>
      <c r="B155" s="22"/>
      <c r="C155" s="9"/>
      <c r="D155" s="16"/>
      <c r="E155" s="17"/>
      <c r="F155" s="17"/>
      <c r="G155" s="18"/>
    </row>
    <row r="156" spans="1:7" ht="10.5" customHeight="1">
      <c r="A156" s="39"/>
      <c r="B156" s="9"/>
      <c r="C156" s="9"/>
      <c r="D156" s="16" t="s">
        <v>150</v>
      </c>
      <c r="E156" s="17">
        <f>SUM(E157:E159)</f>
        <v>49822</v>
      </c>
      <c r="F156" s="17">
        <f>SUM(F157:F159)</f>
        <v>49337</v>
      </c>
      <c r="G156" s="18">
        <f>F156/E156</f>
        <v>0.9902653446268717</v>
      </c>
    </row>
    <row r="157" spans="1:7" ht="10.5" customHeight="1">
      <c r="A157" s="39"/>
      <c r="B157" s="9"/>
      <c r="C157" s="20">
        <v>3030</v>
      </c>
      <c r="D157" s="16" t="s">
        <v>178</v>
      </c>
      <c r="E157" s="17">
        <v>11811</v>
      </c>
      <c r="F157" s="17">
        <v>11795</v>
      </c>
      <c r="G157" s="18">
        <f>F157/E157</f>
        <v>0.9986453306239946</v>
      </c>
    </row>
    <row r="158" spans="1:7" ht="10.5" customHeight="1">
      <c r="A158" s="39"/>
      <c r="B158" s="9"/>
      <c r="C158" s="20">
        <v>4210</v>
      </c>
      <c r="D158" s="16" t="s">
        <v>157</v>
      </c>
      <c r="E158" s="17">
        <v>27282</v>
      </c>
      <c r="F158" s="17">
        <v>26960</v>
      </c>
      <c r="G158" s="18">
        <f>F158/E158</f>
        <v>0.9881973462356132</v>
      </c>
    </row>
    <row r="159" spans="1:7" ht="10.5" customHeight="1">
      <c r="A159" s="39"/>
      <c r="B159" s="9"/>
      <c r="C159" s="20">
        <v>4300</v>
      </c>
      <c r="D159" s="16" t="s">
        <v>153</v>
      </c>
      <c r="E159" s="17">
        <v>10729</v>
      </c>
      <c r="F159" s="17">
        <v>10582</v>
      </c>
      <c r="G159" s="18">
        <f>F159/E159</f>
        <v>0.9862988162922919</v>
      </c>
    </row>
    <row r="160" spans="1:7" ht="10.5" customHeight="1">
      <c r="A160" s="39"/>
      <c r="B160" s="9"/>
      <c r="C160" s="20"/>
      <c r="D160" s="16"/>
      <c r="E160" s="17"/>
      <c r="F160" s="40"/>
      <c r="G160" s="18"/>
    </row>
    <row r="161" spans="1:7" ht="12" customHeight="1">
      <c r="A161" s="21">
        <v>751</v>
      </c>
      <c r="B161" s="9"/>
      <c r="C161" s="9"/>
      <c r="D161" s="10" t="s">
        <v>185</v>
      </c>
      <c r="E161" s="11">
        <f>SUM(E164,E173)</f>
        <v>29574</v>
      </c>
      <c r="F161" s="11">
        <f>SUM(F164,F173)</f>
        <v>29563</v>
      </c>
      <c r="G161" s="12">
        <f>F161/E161</f>
        <v>0.9996280516670047</v>
      </c>
    </row>
    <row r="162" spans="1:7" ht="12" customHeight="1">
      <c r="A162" s="39"/>
      <c r="B162" s="9"/>
      <c r="C162" s="9"/>
      <c r="D162" s="10" t="s">
        <v>186</v>
      </c>
      <c r="E162" s="13"/>
      <c r="F162" s="13"/>
      <c r="G162" s="18"/>
    </row>
    <row r="163" spans="1:7" ht="12" customHeight="1">
      <c r="A163" s="39"/>
      <c r="B163" s="9"/>
      <c r="C163" s="9"/>
      <c r="D163" s="10"/>
      <c r="E163" s="13"/>
      <c r="F163" s="13"/>
      <c r="G163" s="18"/>
    </row>
    <row r="164" spans="1:7" ht="10.5" customHeight="1">
      <c r="A164" s="39"/>
      <c r="B164" s="22">
        <v>75101</v>
      </c>
      <c r="C164" s="9"/>
      <c r="D164" s="16" t="s">
        <v>187</v>
      </c>
      <c r="E164" s="17">
        <f>SUM(E167)</f>
        <v>2228</v>
      </c>
      <c r="F164" s="17">
        <f>SUM(F167)</f>
        <v>2217</v>
      </c>
      <c r="G164" s="18">
        <f>F164/E164</f>
        <v>0.9950628366247756</v>
      </c>
    </row>
    <row r="165" spans="1:7" ht="10.5" customHeight="1">
      <c r="A165" s="39"/>
      <c r="B165" s="22"/>
      <c r="C165" s="9"/>
      <c r="D165" s="16" t="s">
        <v>188</v>
      </c>
      <c r="E165" s="17"/>
      <c r="F165" s="17"/>
      <c r="G165" s="18"/>
    </row>
    <row r="166" spans="1:7" ht="10.5" customHeight="1">
      <c r="A166" s="39"/>
      <c r="B166" s="22"/>
      <c r="C166" s="9"/>
      <c r="D166" s="16"/>
      <c r="E166" s="17"/>
      <c r="F166" s="17"/>
      <c r="G166" s="18"/>
    </row>
    <row r="167" spans="1:7" ht="10.5" customHeight="1">
      <c r="A167" s="39"/>
      <c r="B167" s="9"/>
      <c r="C167" s="9"/>
      <c r="D167" s="16" t="s">
        <v>150</v>
      </c>
      <c r="E167" s="17">
        <f>SUM(E168:E171)</f>
        <v>2228</v>
      </c>
      <c r="F167" s="17">
        <f>SUM(F168:F171)</f>
        <v>2217</v>
      </c>
      <c r="G167" s="18">
        <f>F167/E167</f>
        <v>0.9950628366247756</v>
      </c>
    </row>
    <row r="168" spans="1:7" ht="10.5" customHeight="1">
      <c r="A168" s="39"/>
      <c r="B168" s="9"/>
      <c r="C168" s="20">
        <v>4110</v>
      </c>
      <c r="D168" s="16" t="s">
        <v>166</v>
      </c>
      <c r="E168" s="17">
        <v>260</v>
      </c>
      <c r="F168" s="17">
        <v>254</v>
      </c>
      <c r="G168" s="18">
        <f>F168/E168</f>
        <v>0.9769230769230769</v>
      </c>
    </row>
    <row r="169" spans="1:7" ht="10.5" customHeight="1">
      <c r="A169" s="39"/>
      <c r="B169" s="9"/>
      <c r="C169" s="20">
        <v>4120</v>
      </c>
      <c r="D169" s="16" t="s">
        <v>167</v>
      </c>
      <c r="E169" s="17">
        <v>41</v>
      </c>
      <c r="F169" s="17">
        <v>36</v>
      </c>
      <c r="G169" s="18">
        <f>F169/E169</f>
        <v>0.8780487804878049</v>
      </c>
    </row>
    <row r="170" spans="1:7" ht="10.5" customHeight="1">
      <c r="A170" s="39"/>
      <c r="B170" s="9"/>
      <c r="C170" s="20">
        <v>4210</v>
      </c>
      <c r="D170" s="16" t="s">
        <v>157</v>
      </c>
      <c r="E170" s="17">
        <v>452</v>
      </c>
      <c r="F170" s="17">
        <v>452</v>
      </c>
      <c r="G170" s="18">
        <f>F170/E170</f>
        <v>1</v>
      </c>
    </row>
    <row r="171" spans="1:7" ht="10.5" customHeight="1">
      <c r="A171" s="39"/>
      <c r="B171" s="9"/>
      <c r="C171" s="20">
        <v>4300</v>
      </c>
      <c r="D171" s="16" t="s">
        <v>153</v>
      </c>
      <c r="E171" s="17">
        <v>1475</v>
      </c>
      <c r="F171" s="17">
        <v>1475</v>
      </c>
      <c r="G171" s="18">
        <f>F171/E171</f>
        <v>1</v>
      </c>
    </row>
    <row r="172" spans="1:7" ht="10.5" customHeight="1">
      <c r="A172" s="39"/>
      <c r="B172" s="9"/>
      <c r="C172" s="20"/>
      <c r="D172" s="16"/>
      <c r="E172" s="17"/>
      <c r="F172" s="17"/>
      <c r="G172" s="18"/>
    </row>
    <row r="173" spans="1:7" ht="10.5" customHeight="1">
      <c r="A173" s="39"/>
      <c r="B173" s="22">
        <v>75113</v>
      </c>
      <c r="C173" s="9"/>
      <c r="D173" s="16" t="s">
        <v>53</v>
      </c>
      <c r="E173" s="17">
        <f>SUM(E175)</f>
        <v>27346</v>
      </c>
      <c r="F173" s="17">
        <f>SUM(F175)</f>
        <v>27346</v>
      </c>
      <c r="G173" s="18">
        <f>F173/E173</f>
        <v>1</v>
      </c>
    </row>
    <row r="174" spans="1:7" ht="10.5" customHeight="1">
      <c r="A174" s="39"/>
      <c r="B174" s="22"/>
      <c r="C174" s="9"/>
      <c r="D174" s="16"/>
      <c r="E174" s="17"/>
      <c r="F174" s="17"/>
      <c r="G174" s="18"/>
    </row>
    <row r="175" spans="1:7" ht="10.5" customHeight="1">
      <c r="A175" s="39"/>
      <c r="B175" s="9"/>
      <c r="C175" s="9"/>
      <c r="D175" s="16" t="s">
        <v>150</v>
      </c>
      <c r="E175" s="17">
        <f>SUM(E176:E180)</f>
        <v>27346</v>
      </c>
      <c r="F175" s="17">
        <f>SUM(F176:F180)</f>
        <v>27346</v>
      </c>
      <c r="G175" s="18">
        <f aca="true" t="shared" si="3" ref="G175:G180">F175/E175</f>
        <v>1</v>
      </c>
    </row>
    <row r="176" spans="1:7" ht="10.5" customHeight="1">
      <c r="A176" s="39"/>
      <c r="B176" s="9"/>
      <c r="C176" s="20">
        <v>3030</v>
      </c>
      <c r="D176" s="16" t="s">
        <v>178</v>
      </c>
      <c r="E176" s="17">
        <v>18060</v>
      </c>
      <c r="F176" s="17">
        <v>18060</v>
      </c>
      <c r="G176" s="18">
        <f t="shared" si="3"/>
        <v>1</v>
      </c>
    </row>
    <row r="177" spans="1:7" ht="10.5" customHeight="1">
      <c r="A177" s="39"/>
      <c r="B177" s="9"/>
      <c r="C177" s="20">
        <v>4110</v>
      </c>
      <c r="D177" s="16" t="s">
        <v>166</v>
      </c>
      <c r="E177" s="17">
        <v>458</v>
      </c>
      <c r="F177" s="17">
        <v>458</v>
      </c>
      <c r="G177" s="18">
        <f t="shared" si="3"/>
        <v>1</v>
      </c>
    </row>
    <row r="178" spans="1:7" ht="10.5" customHeight="1">
      <c r="A178" s="39"/>
      <c r="B178" s="9"/>
      <c r="C178" s="20">
        <v>4210</v>
      </c>
      <c r="D178" s="16" t="s">
        <v>157</v>
      </c>
      <c r="E178" s="17">
        <v>5106</v>
      </c>
      <c r="F178" s="17">
        <v>5106</v>
      </c>
      <c r="G178" s="18">
        <f t="shared" si="3"/>
        <v>1</v>
      </c>
    </row>
    <row r="179" spans="1:7" ht="10.5" customHeight="1">
      <c r="A179" s="39"/>
      <c r="B179" s="9"/>
      <c r="C179" s="20">
        <v>4300</v>
      </c>
      <c r="D179" s="16" t="s">
        <v>153</v>
      </c>
      <c r="E179" s="17">
        <v>3587</v>
      </c>
      <c r="F179" s="17">
        <v>3587</v>
      </c>
      <c r="G179" s="18">
        <f t="shared" si="3"/>
        <v>1</v>
      </c>
    </row>
    <row r="180" spans="1:7" ht="10.5" customHeight="1">
      <c r="A180" s="39"/>
      <c r="B180" s="9"/>
      <c r="C180" s="20">
        <v>4410</v>
      </c>
      <c r="D180" s="16" t="s">
        <v>169</v>
      </c>
      <c r="E180" s="17">
        <v>135</v>
      </c>
      <c r="F180" s="17">
        <v>135</v>
      </c>
      <c r="G180" s="18">
        <f t="shared" si="3"/>
        <v>1</v>
      </c>
    </row>
    <row r="181" spans="1:7" ht="10.5" customHeight="1">
      <c r="A181" s="39"/>
      <c r="B181" s="9"/>
      <c r="C181" s="20"/>
      <c r="D181" s="16"/>
      <c r="E181" s="17"/>
      <c r="F181" s="40"/>
      <c r="G181" s="18"/>
    </row>
    <row r="182" spans="1:7" ht="10.5" customHeight="1">
      <c r="A182" s="21">
        <v>754</v>
      </c>
      <c r="B182" s="9"/>
      <c r="C182" s="9"/>
      <c r="D182" s="10" t="s">
        <v>54</v>
      </c>
      <c r="E182" s="11">
        <f>SUM(E184,E200,E210)</f>
        <v>295858</v>
      </c>
      <c r="F182" s="11">
        <f>SUM(F184,F200,F210)</f>
        <v>281065</v>
      </c>
      <c r="G182" s="12">
        <f>F182/E182</f>
        <v>0.9499996620000135</v>
      </c>
    </row>
    <row r="183" spans="1:7" ht="10.5" customHeight="1">
      <c r="A183" s="21"/>
      <c r="B183" s="9"/>
      <c r="C183" s="9"/>
      <c r="D183" s="10"/>
      <c r="E183" s="11"/>
      <c r="F183" s="11"/>
      <c r="G183" s="18"/>
    </row>
    <row r="184" spans="1:7" ht="10.5" customHeight="1">
      <c r="A184" s="39"/>
      <c r="B184" s="22">
        <v>75412</v>
      </c>
      <c r="C184" s="9"/>
      <c r="D184" s="16" t="s">
        <v>189</v>
      </c>
      <c r="E184" s="17">
        <f>SUM(E186,E197)</f>
        <v>84030</v>
      </c>
      <c r="F184" s="17">
        <f>SUM(F186,F197)</f>
        <v>81057</v>
      </c>
      <c r="G184" s="18">
        <f>F184/E184</f>
        <v>0.964619778650482</v>
      </c>
    </row>
    <row r="185" spans="1:7" ht="10.5" customHeight="1">
      <c r="A185" s="39"/>
      <c r="B185" s="22"/>
      <c r="C185" s="9"/>
      <c r="D185" s="16"/>
      <c r="E185" s="17"/>
      <c r="F185" s="17"/>
      <c r="G185" s="18"/>
    </row>
    <row r="186" spans="1:7" ht="10.5" customHeight="1">
      <c r="A186" s="39"/>
      <c r="B186" s="9"/>
      <c r="C186" s="9"/>
      <c r="D186" s="16" t="s">
        <v>150</v>
      </c>
      <c r="E186" s="17">
        <f>SUM(E187:E195)</f>
        <v>70000</v>
      </c>
      <c r="F186" s="17">
        <f>SUM(F187:F195)</f>
        <v>68079</v>
      </c>
      <c r="G186" s="18">
        <f aca="true" t="shared" si="4" ref="G186:G195">F186/E186</f>
        <v>0.9725571428571429</v>
      </c>
    </row>
    <row r="187" spans="1:7" ht="10.5" customHeight="1">
      <c r="A187" s="39"/>
      <c r="B187" s="9"/>
      <c r="C187" s="20">
        <v>4010</v>
      </c>
      <c r="D187" s="16" t="s">
        <v>164</v>
      </c>
      <c r="E187" s="17">
        <v>20715</v>
      </c>
      <c r="F187" s="17">
        <v>20221</v>
      </c>
      <c r="G187" s="18">
        <f t="shared" si="4"/>
        <v>0.976152546463915</v>
      </c>
    </row>
    <row r="188" spans="1:7" ht="10.5" customHeight="1">
      <c r="A188" s="39"/>
      <c r="B188" s="9"/>
      <c r="C188" s="20">
        <v>4040</v>
      </c>
      <c r="D188" s="16" t="s">
        <v>165</v>
      </c>
      <c r="E188" s="17">
        <v>1620</v>
      </c>
      <c r="F188" s="17">
        <v>1614</v>
      </c>
      <c r="G188" s="18">
        <f t="shared" si="4"/>
        <v>0.9962962962962963</v>
      </c>
    </row>
    <row r="189" spans="1:7" ht="10.5" customHeight="1">
      <c r="A189" s="39"/>
      <c r="B189" s="9"/>
      <c r="C189" s="20">
        <v>4110</v>
      </c>
      <c r="D189" s="16" t="s">
        <v>166</v>
      </c>
      <c r="E189" s="17">
        <v>4035</v>
      </c>
      <c r="F189" s="17">
        <v>3744</v>
      </c>
      <c r="G189" s="18">
        <f t="shared" si="4"/>
        <v>0.9278810408921933</v>
      </c>
    </row>
    <row r="190" spans="1:7" ht="10.5" customHeight="1">
      <c r="A190" s="39"/>
      <c r="B190" s="9"/>
      <c r="C190" s="20">
        <v>4120</v>
      </c>
      <c r="D190" s="16" t="s">
        <v>167</v>
      </c>
      <c r="E190" s="17">
        <v>550</v>
      </c>
      <c r="F190" s="17">
        <v>532</v>
      </c>
      <c r="G190" s="18">
        <f t="shared" si="4"/>
        <v>0.9672727272727273</v>
      </c>
    </row>
    <row r="191" spans="1:7" ht="10.5" customHeight="1">
      <c r="A191" s="39"/>
      <c r="B191" s="9"/>
      <c r="C191" s="20">
        <v>4210</v>
      </c>
      <c r="D191" s="16" t="s">
        <v>157</v>
      </c>
      <c r="E191" s="17">
        <v>27540</v>
      </c>
      <c r="F191" s="17">
        <v>27524</v>
      </c>
      <c r="G191" s="18">
        <f t="shared" si="4"/>
        <v>0.9994190268700073</v>
      </c>
    </row>
    <row r="192" spans="1:7" ht="10.5" customHeight="1">
      <c r="A192" s="39"/>
      <c r="B192" s="9"/>
      <c r="C192" s="20">
        <v>4260</v>
      </c>
      <c r="D192" s="16" t="s">
        <v>168</v>
      </c>
      <c r="E192" s="17">
        <v>5850</v>
      </c>
      <c r="F192" s="17">
        <v>4804</v>
      </c>
      <c r="G192" s="18">
        <f t="shared" si="4"/>
        <v>0.8211965811965812</v>
      </c>
    </row>
    <row r="193" spans="1:7" ht="10.5" customHeight="1">
      <c r="A193" s="39"/>
      <c r="B193" s="9"/>
      <c r="C193" s="20">
        <v>4300</v>
      </c>
      <c r="D193" s="16" t="s">
        <v>153</v>
      </c>
      <c r="E193" s="17">
        <v>3090</v>
      </c>
      <c r="F193" s="17">
        <v>3090</v>
      </c>
      <c r="G193" s="18">
        <f t="shared" si="4"/>
        <v>1</v>
      </c>
    </row>
    <row r="194" spans="1:7" ht="10.5" customHeight="1">
      <c r="A194" s="39"/>
      <c r="B194" s="9"/>
      <c r="C194" s="20">
        <v>4410</v>
      </c>
      <c r="D194" s="16" t="s">
        <v>169</v>
      </c>
      <c r="E194" s="17">
        <v>1000</v>
      </c>
      <c r="F194" s="17">
        <v>1000</v>
      </c>
      <c r="G194" s="18">
        <f t="shared" si="4"/>
        <v>1</v>
      </c>
    </row>
    <row r="195" spans="1:7" ht="10.5" customHeight="1">
      <c r="A195" s="39"/>
      <c r="B195" s="9"/>
      <c r="C195" s="20">
        <v>4430</v>
      </c>
      <c r="D195" s="16" t="s">
        <v>170</v>
      </c>
      <c r="E195" s="17">
        <v>5600</v>
      </c>
      <c r="F195" s="17">
        <v>5550</v>
      </c>
      <c r="G195" s="18">
        <f t="shared" si="4"/>
        <v>0.9910714285714286</v>
      </c>
    </row>
    <row r="196" spans="1:7" ht="10.5" customHeight="1">
      <c r="A196" s="39"/>
      <c r="B196" s="9"/>
      <c r="C196" s="20"/>
      <c r="D196" s="16"/>
      <c r="E196" s="17"/>
      <c r="F196" s="17"/>
      <c r="G196" s="18"/>
    </row>
    <row r="197" spans="1:7" ht="10.5" customHeight="1">
      <c r="A197" s="39"/>
      <c r="B197" s="9"/>
      <c r="C197" s="9"/>
      <c r="D197" s="16" t="s">
        <v>158</v>
      </c>
      <c r="E197" s="17">
        <f>SUM(E198)</f>
        <v>14030</v>
      </c>
      <c r="F197" s="17">
        <f>SUM(F198)</f>
        <v>12978</v>
      </c>
      <c r="G197" s="18">
        <f>F197/E197</f>
        <v>0.9250178189593727</v>
      </c>
    </row>
    <row r="198" spans="1:7" ht="10.5" customHeight="1">
      <c r="A198" s="39"/>
      <c r="B198" s="9"/>
      <c r="C198" s="20">
        <v>6050</v>
      </c>
      <c r="D198" s="16" t="s">
        <v>159</v>
      </c>
      <c r="E198" s="17">
        <v>14030</v>
      </c>
      <c r="F198" s="17">
        <v>12978</v>
      </c>
      <c r="G198" s="18">
        <f>F198/E198</f>
        <v>0.9250178189593727</v>
      </c>
    </row>
    <row r="199" spans="1:7" ht="10.5" customHeight="1">
      <c r="A199" s="39"/>
      <c r="B199" s="9"/>
      <c r="C199" s="20"/>
      <c r="D199" s="16"/>
      <c r="E199" s="17"/>
      <c r="F199" s="17"/>
      <c r="G199" s="18"/>
    </row>
    <row r="200" spans="1:7" ht="10.5" customHeight="1">
      <c r="A200" s="39"/>
      <c r="B200" s="22">
        <v>75414</v>
      </c>
      <c r="C200" s="9"/>
      <c r="D200" s="16" t="s">
        <v>55</v>
      </c>
      <c r="E200" s="17">
        <f>SUM(E202,E207)</f>
        <v>11600</v>
      </c>
      <c r="F200" s="17">
        <f>SUM(F202,F207)</f>
        <v>6903</v>
      </c>
      <c r="G200" s="18">
        <f>F200/E200</f>
        <v>0.5950862068965517</v>
      </c>
    </row>
    <row r="201" spans="1:7" ht="10.5" customHeight="1">
      <c r="A201" s="39"/>
      <c r="B201" s="22"/>
      <c r="C201" s="9"/>
      <c r="D201" s="16"/>
      <c r="E201" s="17"/>
      <c r="F201" s="17"/>
      <c r="G201" s="18"/>
    </row>
    <row r="202" spans="1:7" ht="10.5" customHeight="1">
      <c r="A202" s="39"/>
      <c r="B202" s="9"/>
      <c r="C202" s="9"/>
      <c r="D202" s="16" t="s">
        <v>150</v>
      </c>
      <c r="E202" s="17">
        <f>SUM(E203:E205)</f>
        <v>6600</v>
      </c>
      <c r="F202" s="17">
        <f>SUM(F203:F205)</f>
        <v>1936</v>
      </c>
      <c r="G202" s="18">
        <f>F202/E202</f>
        <v>0.29333333333333333</v>
      </c>
    </row>
    <row r="203" spans="1:7" ht="10.5" customHeight="1">
      <c r="A203" s="39"/>
      <c r="B203" s="9"/>
      <c r="C203" s="20">
        <v>4210</v>
      </c>
      <c r="D203" s="16" t="s">
        <v>157</v>
      </c>
      <c r="E203" s="17">
        <v>1700</v>
      </c>
      <c r="F203" s="17">
        <v>1416</v>
      </c>
      <c r="G203" s="18">
        <f>F203/E203</f>
        <v>0.8329411764705882</v>
      </c>
    </row>
    <row r="204" spans="1:7" ht="10.5" customHeight="1">
      <c r="A204" s="39"/>
      <c r="B204" s="9"/>
      <c r="C204" s="20">
        <v>4270</v>
      </c>
      <c r="D204" s="16" t="s">
        <v>162</v>
      </c>
      <c r="E204" s="17">
        <v>2000</v>
      </c>
      <c r="F204" s="17">
        <v>0</v>
      </c>
      <c r="G204" s="18">
        <f>F204/E204</f>
        <v>0</v>
      </c>
    </row>
    <row r="205" spans="1:7" ht="10.5" customHeight="1">
      <c r="A205" s="39"/>
      <c r="B205" s="9"/>
      <c r="C205" s="20">
        <v>4300</v>
      </c>
      <c r="D205" s="16" t="s">
        <v>153</v>
      </c>
      <c r="E205" s="17">
        <v>2900</v>
      </c>
      <c r="F205" s="17">
        <v>520</v>
      </c>
      <c r="G205" s="18">
        <f>F205/E205</f>
        <v>0.1793103448275862</v>
      </c>
    </row>
    <row r="206" spans="1:7" ht="10.5" customHeight="1">
      <c r="A206" s="39"/>
      <c r="B206" s="9"/>
      <c r="C206" s="20"/>
      <c r="D206" s="16"/>
      <c r="E206" s="17"/>
      <c r="F206" s="17"/>
      <c r="G206" s="18"/>
    </row>
    <row r="207" spans="1:7" ht="10.5" customHeight="1">
      <c r="A207" s="39"/>
      <c r="B207" s="9"/>
      <c r="C207" s="9"/>
      <c r="D207" s="16" t="s">
        <v>158</v>
      </c>
      <c r="E207" s="17">
        <f>SUM(E208)</f>
        <v>5000</v>
      </c>
      <c r="F207" s="17">
        <f>SUM(F208)</f>
        <v>4967</v>
      </c>
      <c r="G207" s="18">
        <f>F207/E207</f>
        <v>0.9934</v>
      </c>
    </row>
    <row r="208" spans="1:7" ht="10.5" customHeight="1">
      <c r="A208" s="39"/>
      <c r="B208" s="9"/>
      <c r="C208" s="20">
        <v>6060</v>
      </c>
      <c r="D208" s="16" t="s">
        <v>184</v>
      </c>
      <c r="E208" s="17">
        <v>5000</v>
      </c>
      <c r="F208" s="17">
        <v>4967</v>
      </c>
      <c r="G208" s="18">
        <f>F208/E208</f>
        <v>0.9934</v>
      </c>
    </row>
    <row r="209" spans="1:7" ht="10.5" customHeight="1">
      <c r="A209" s="39"/>
      <c r="B209" s="9"/>
      <c r="C209" s="20"/>
      <c r="D209" s="16"/>
      <c r="E209" s="17"/>
      <c r="F209" s="17"/>
      <c r="G209" s="18"/>
    </row>
    <row r="210" spans="1:7" ht="10.5" customHeight="1">
      <c r="A210" s="39"/>
      <c r="B210" s="22">
        <v>75416</v>
      </c>
      <c r="C210" s="9"/>
      <c r="D210" s="16" t="s">
        <v>59</v>
      </c>
      <c r="E210" s="17">
        <f>SUM(E212)</f>
        <v>200228</v>
      </c>
      <c r="F210" s="17">
        <f>SUM(F212)</f>
        <v>193105</v>
      </c>
      <c r="G210" s="18">
        <f>F210/E210</f>
        <v>0.9644255548674511</v>
      </c>
    </row>
    <row r="211" spans="1:7" ht="10.5" customHeight="1">
      <c r="A211" s="39"/>
      <c r="B211" s="22"/>
      <c r="C211" s="9"/>
      <c r="D211" s="16"/>
      <c r="E211" s="17"/>
      <c r="F211" s="17"/>
      <c r="G211" s="18"/>
    </row>
    <row r="212" spans="1:7" ht="10.5" customHeight="1">
      <c r="A212" s="39"/>
      <c r="B212" s="9"/>
      <c r="C212" s="9"/>
      <c r="D212" s="16" t="s">
        <v>150</v>
      </c>
      <c r="E212" s="17">
        <f>SUM(E213:E224)</f>
        <v>200228</v>
      </c>
      <c r="F212" s="17">
        <f>SUM(F213:F224)</f>
        <v>193105</v>
      </c>
      <c r="G212" s="18">
        <f aca="true" t="shared" si="5" ref="G212:G224">F212/E212</f>
        <v>0.9644255548674511</v>
      </c>
    </row>
    <row r="213" spans="1:7" ht="10.5" customHeight="1">
      <c r="A213" s="39"/>
      <c r="B213" s="9"/>
      <c r="C213" s="20">
        <v>3020</v>
      </c>
      <c r="D213" s="16" t="s">
        <v>180</v>
      </c>
      <c r="E213" s="17">
        <v>3827</v>
      </c>
      <c r="F213" s="17">
        <v>3373</v>
      </c>
      <c r="G213" s="18">
        <f t="shared" si="5"/>
        <v>0.8813692187091716</v>
      </c>
    </row>
    <row r="214" spans="1:7" ht="10.5" customHeight="1">
      <c r="A214" s="39"/>
      <c r="B214" s="9"/>
      <c r="C214" s="20">
        <v>4010</v>
      </c>
      <c r="D214" s="16" t="s">
        <v>164</v>
      </c>
      <c r="E214" s="17">
        <v>125140</v>
      </c>
      <c r="F214" s="17">
        <v>120452</v>
      </c>
      <c r="G214" s="18">
        <f t="shared" si="5"/>
        <v>0.9625379574876138</v>
      </c>
    </row>
    <row r="215" spans="1:7" ht="10.5" customHeight="1">
      <c r="A215" s="39"/>
      <c r="B215" s="9"/>
      <c r="C215" s="20">
        <v>4040</v>
      </c>
      <c r="D215" s="16" t="s">
        <v>165</v>
      </c>
      <c r="E215" s="17">
        <v>8231</v>
      </c>
      <c r="F215" s="17">
        <v>7998</v>
      </c>
      <c r="G215" s="18">
        <f t="shared" si="5"/>
        <v>0.9716923824565666</v>
      </c>
    </row>
    <row r="216" spans="1:7" ht="10.5" customHeight="1">
      <c r="A216" s="39"/>
      <c r="B216" s="9"/>
      <c r="C216" s="20">
        <v>4110</v>
      </c>
      <c r="D216" s="16" t="s">
        <v>166</v>
      </c>
      <c r="E216" s="17">
        <v>23800</v>
      </c>
      <c r="F216" s="17">
        <v>23796</v>
      </c>
      <c r="G216" s="18">
        <f t="shared" si="5"/>
        <v>0.9998319327731092</v>
      </c>
    </row>
    <row r="217" spans="1:7" ht="10.5" customHeight="1">
      <c r="A217" s="39"/>
      <c r="B217" s="9"/>
      <c r="C217" s="20">
        <v>4120</v>
      </c>
      <c r="D217" s="16" t="s">
        <v>167</v>
      </c>
      <c r="E217" s="17">
        <v>3400</v>
      </c>
      <c r="F217" s="17">
        <v>3083</v>
      </c>
      <c r="G217" s="18">
        <f t="shared" si="5"/>
        <v>0.9067647058823529</v>
      </c>
    </row>
    <row r="218" spans="1:7" ht="10.5" customHeight="1">
      <c r="A218" s="39"/>
      <c r="B218" s="9"/>
      <c r="C218" s="20">
        <v>4210</v>
      </c>
      <c r="D218" s="16" t="s">
        <v>157</v>
      </c>
      <c r="E218" s="17">
        <v>18950</v>
      </c>
      <c r="F218" s="17">
        <v>18812</v>
      </c>
      <c r="G218" s="18">
        <f t="shared" si="5"/>
        <v>0.9927176781002639</v>
      </c>
    </row>
    <row r="219" spans="1:7" ht="10.5" customHeight="1">
      <c r="A219" s="39"/>
      <c r="B219" s="9"/>
      <c r="C219" s="20">
        <v>4260</v>
      </c>
      <c r="D219" s="16" t="s">
        <v>168</v>
      </c>
      <c r="E219" s="17">
        <v>1500</v>
      </c>
      <c r="F219" s="17">
        <v>529</v>
      </c>
      <c r="G219" s="18">
        <f t="shared" si="5"/>
        <v>0.3526666666666667</v>
      </c>
    </row>
    <row r="220" spans="1:7" ht="10.5" customHeight="1">
      <c r="A220" s="39"/>
      <c r="B220" s="9"/>
      <c r="C220" s="20">
        <v>4280</v>
      </c>
      <c r="D220" s="16" t="s">
        <v>182</v>
      </c>
      <c r="E220" s="17">
        <v>250</v>
      </c>
      <c r="F220" s="17">
        <v>250</v>
      </c>
      <c r="G220" s="18">
        <f t="shared" si="5"/>
        <v>1</v>
      </c>
    </row>
    <row r="221" spans="1:7" ht="10.5" customHeight="1">
      <c r="A221" s="39"/>
      <c r="B221" s="9"/>
      <c r="C221" s="20">
        <v>4300</v>
      </c>
      <c r="D221" s="16" t="s">
        <v>153</v>
      </c>
      <c r="E221" s="17">
        <v>8707</v>
      </c>
      <c r="F221" s="17">
        <v>8389</v>
      </c>
      <c r="G221" s="18">
        <f t="shared" si="5"/>
        <v>0.9634776616515447</v>
      </c>
    </row>
    <row r="222" spans="1:7" ht="10.5" customHeight="1">
      <c r="A222" s="39"/>
      <c r="B222" s="9"/>
      <c r="C222" s="20">
        <v>4410</v>
      </c>
      <c r="D222" s="16" t="s">
        <v>169</v>
      </c>
      <c r="E222" s="17">
        <v>755</v>
      </c>
      <c r="F222" s="17">
        <v>755</v>
      </c>
      <c r="G222" s="18">
        <f t="shared" si="5"/>
        <v>1</v>
      </c>
    </row>
    <row r="223" spans="1:7" ht="10.5" customHeight="1">
      <c r="A223" s="39"/>
      <c r="B223" s="9"/>
      <c r="C223" s="20">
        <v>4430</v>
      </c>
      <c r="D223" s="16" t="s">
        <v>170</v>
      </c>
      <c r="E223" s="17">
        <v>2068</v>
      </c>
      <c r="F223" s="17">
        <v>2068</v>
      </c>
      <c r="G223" s="18">
        <f t="shared" si="5"/>
        <v>1</v>
      </c>
    </row>
    <row r="224" spans="1:7" ht="10.5" customHeight="1">
      <c r="A224" s="39"/>
      <c r="B224" s="9"/>
      <c r="C224" s="20">
        <v>4440</v>
      </c>
      <c r="D224" s="16" t="s">
        <v>171</v>
      </c>
      <c r="E224" s="17">
        <v>3600</v>
      </c>
      <c r="F224" s="17">
        <v>3600</v>
      </c>
      <c r="G224" s="18">
        <f t="shared" si="5"/>
        <v>1</v>
      </c>
    </row>
    <row r="225" spans="1:7" ht="10.5" customHeight="1">
      <c r="A225" s="39"/>
      <c r="B225" s="9"/>
      <c r="C225" s="20"/>
      <c r="D225" s="16"/>
      <c r="E225" s="17"/>
      <c r="F225" s="40"/>
      <c r="G225" s="18"/>
    </row>
    <row r="226" spans="1:7" ht="12" customHeight="1">
      <c r="A226" s="21">
        <v>756</v>
      </c>
      <c r="B226" s="9"/>
      <c r="C226" s="9"/>
      <c r="D226" s="10" t="s">
        <v>190</v>
      </c>
      <c r="E226" s="11">
        <f>SUM(E230)</f>
        <v>55110</v>
      </c>
      <c r="F226" s="11">
        <f>SUM(F230)</f>
        <v>24526</v>
      </c>
      <c r="G226" s="12">
        <f>F226/E226</f>
        <v>0.4450371983306115</v>
      </c>
    </row>
    <row r="227" spans="1:7" ht="12" customHeight="1">
      <c r="A227" s="39"/>
      <c r="B227" s="9"/>
      <c r="C227" s="9"/>
      <c r="D227" s="10" t="s">
        <v>191</v>
      </c>
      <c r="E227" s="13"/>
      <c r="F227" s="13"/>
      <c r="G227" s="18"/>
    </row>
    <row r="228" spans="1:7" ht="12" customHeight="1">
      <c r="A228" s="39"/>
      <c r="B228" s="9"/>
      <c r="C228" s="9"/>
      <c r="D228" s="10" t="s">
        <v>192</v>
      </c>
      <c r="E228" s="13"/>
      <c r="F228" s="13"/>
      <c r="G228" s="18"/>
    </row>
    <row r="229" spans="1:7" ht="12" customHeight="1">
      <c r="A229" s="39"/>
      <c r="B229" s="9"/>
      <c r="C229" s="9"/>
      <c r="D229" s="10"/>
      <c r="E229" s="13"/>
      <c r="F229" s="13"/>
      <c r="G229" s="18"/>
    </row>
    <row r="230" spans="1:7" ht="10.5" customHeight="1">
      <c r="A230" s="39"/>
      <c r="B230" s="22">
        <v>75647</v>
      </c>
      <c r="C230" s="9"/>
      <c r="D230" s="16" t="s">
        <v>90</v>
      </c>
      <c r="E230" s="17">
        <f>SUM(E232)</f>
        <v>55110</v>
      </c>
      <c r="F230" s="17">
        <f>SUM(F232)</f>
        <v>24526</v>
      </c>
      <c r="G230" s="18">
        <f>F230/E230</f>
        <v>0.4450371983306115</v>
      </c>
    </row>
    <row r="231" spans="1:7" ht="10.5" customHeight="1">
      <c r="A231" s="39"/>
      <c r="B231" s="22"/>
      <c r="C231" s="9"/>
      <c r="D231" s="16"/>
      <c r="E231" s="17"/>
      <c r="F231" s="17"/>
      <c r="G231" s="18"/>
    </row>
    <row r="232" spans="1:7" ht="10.5" customHeight="1">
      <c r="A232" s="39"/>
      <c r="B232" s="9"/>
      <c r="C232" s="9"/>
      <c r="D232" s="16" t="s">
        <v>150</v>
      </c>
      <c r="E232" s="17">
        <f>SUM(E233:E235)</f>
        <v>55110</v>
      </c>
      <c r="F232" s="17">
        <f>SUM(F233:F235)</f>
        <v>24526</v>
      </c>
      <c r="G232" s="18">
        <f>F232/E232</f>
        <v>0.4450371983306115</v>
      </c>
    </row>
    <row r="233" spans="1:7" ht="10.5" customHeight="1">
      <c r="A233" s="39"/>
      <c r="B233" s="9"/>
      <c r="C233" s="20">
        <v>4100</v>
      </c>
      <c r="D233" s="16" t="s">
        <v>193</v>
      </c>
      <c r="E233" s="17">
        <v>30000</v>
      </c>
      <c r="F233" s="17">
        <v>16042</v>
      </c>
      <c r="G233" s="18">
        <f>F233/E233</f>
        <v>0.5347333333333333</v>
      </c>
    </row>
    <row r="234" spans="1:7" ht="10.5" customHeight="1">
      <c r="A234" s="39"/>
      <c r="B234" s="9"/>
      <c r="C234" s="20">
        <v>4110</v>
      </c>
      <c r="D234" s="16" t="s">
        <v>166</v>
      </c>
      <c r="E234" s="17">
        <v>110</v>
      </c>
      <c r="F234" s="17">
        <v>0</v>
      </c>
      <c r="G234" s="18">
        <f>F234/E234</f>
        <v>0</v>
      </c>
    </row>
    <row r="235" spans="1:7" ht="10.5" customHeight="1">
      <c r="A235" s="39"/>
      <c r="B235" s="9"/>
      <c r="C235" s="20">
        <v>4300</v>
      </c>
      <c r="D235" s="16" t="s">
        <v>153</v>
      </c>
      <c r="E235" s="17">
        <v>25000</v>
      </c>
      <c r="F235" s="17">
        <v>8484</v>
      </c>
      <c r="G235" s="18">
        <f>F235/E235</f>
        <v>0.33936</v>
      </c>
    </row>
    <row r="236" spans="1:7" ht="10.5" customHeight="1">
      <c r="A236" s="39"/>
      <c r="B236" s="9"/>
      <c r="C236" s="20"/>
      <c r="D236" s="16"/>
      <c r="E236" s="17"/>
      <c r="F236" s="40"/>
      <c r="G236" s="18"/>
    </row>
    <row r="237" spans="1:7" ht="10.5" customHeight="1">
      <c r="A237" s="21">
        <v>757</v>
      </c>
      <c r="B237" s="9"/>
      <c r="C237" s="9"/>
      <c r="D237" s="10" t="s">
        <v>194</v>
      </c>
      <c r="E237" s="11">
        <f>SUM(E239)</f>
        <v>85320</v>
      </c>
      <c r="F237" s="11">
        <f>SUM(F239)</f>
        <v>85098</v>
      </c>
      <c r="G237" s="12">
        <f>F237/E237</f>
        <v>0.9973980309423347</v>
      </c>
    </row>
    <row r="238" spans="1:7" ht="10.5" customHeight="1">
      <c r="A238" s="21"/>
      <c r="B238" s="9"/>
      <c r="C238" s="9"/>
      <c r="D238" s="10"/>
      <c r="E238" s="11"/>
      <c r="F238" s="11"/>
      <c r="G238" s="18"/>
    </row>
    <row r="239" spans="1:7" ht="10.5" customHeight="1">
      <c r="A239" s="39"/>
      <c r="B239" s="22">
        <v>75705</v>
      </c>
      <c r="C239" s="9"/>
      <c r="D239" s="16" t="s">
        <v>195</v>
      </c>
      <c r="E239" s="17">
        <f>SUM(E241)</f>
        <v>85320</v>
      </c>
      <c r="F239" s="17">
        <f>SUM(F241)</f>
        <v>85098</v>
      </c>
      <c r="G239" s="18">
        <f>F239/E239</f>
        <v>0.9973980309423347</v>
      </c>
    </row>
    <row r="240" spans="1:7" ht="10.5" customHeight="1">
      <c r="A240" s="39"/>
      <c r="B240" s="22"/>
      <c r="C240" s="9"/>
      <c r="D240" s="16"/>
      <c r="E240" s="17"/>
      <c r="F240" s="17"/>
      <c r="G240" s="18"/>
    </row>
    <row r="241" spans="1:7" ht="10.5" customHeight="1">
      <c r="A241" s="39"/>
      <c r="B241" s="9"/>
      <c r="C241" s="9"/>
      <c r="D241" s="16" t="s">
        <v>150</v>
      </c>
      <c r="E241" s="17">
        <f>SUM(E242:E243)</f>
        <v>85320</v>
      </c>
      <c r="F241" s="17">
        <f>SUM(F242:F243)</f>
        <v>85098</v>
      </c>
      <c r="G241" s="18">
        <f>F241/E241</f>
        <v>0.9973980309423347</v>
      </c>
    </row>
    <row r="242" spans="1:7" ht="10.5" customHeight="1">
      <c r="A242" s="39"/>
      <c r="B242" s="9"/>
      <c r="C242" s="20">
        <v>4300</v>
      </c>
      <c r="D242" s="16" t="s">
        <v>153</v>
      </c>
      <c r="E242" s="17">
        <v>13300</v>
      </c>
      <c r="F242" s="17">
        <v>13300</v>
      </c>
      <c r="G242" s="18">
        <f>F242/E242</f>
        <v>1</v>
      </c>
    </row>
    <row r="243" spans="1:7" ht="12" customHeight="1">
      <c r="A243" s="39"/>
      <c r="B243" s="9"/>
      <c r="C243" s="20">
        <v>8070</v>
      </c>
      <c r="D243" s="16" t="s">
        <v>196</v>
      </c>
      <c r="E243" s="17">
        <v>72020</v>
      </c>
      <c r="F243" s="17">
        <v>71798</v>
      </c>
      <c r="G243" s="18">
        <f>F243/E243</f>
        <v>0.9969175229103027</v>
      </c>
    </row>
    <row r="244" spans="1:7" ht="12" customHeight="1">
      <c r="A244" s="39"/>
      <c r="B244" s="9"/>
      <c r="C244" s="9"/>
      <c r="D244" s="16" t="s">
        <v>197</v>
      </c>
      <c r="E244" s="13"/>
      <c r="F244" s="40"/>
      <c r="G244" s="18"/>
    </row>
    <row r="245" spans="1:7" ht="12" customHeight="1">
      <c r="A245" s="39"/>
      <c r="B245" s="9"/>
      <c r="C245" s="9"/>
      <c r="D245" s="16"/>
      <c r="E245" s="13"/>
      <c r="F245" s="40"/>
      <c r="G245" s="18"/>
    </row>
    <row r="246" spans="1:7" ht="10.5" customHeight="1">
      <c r="A246" s="21">
        <v>758</v>
      </c>
      <c r="B246" s="9"/>
      <c r="C246" s="9"/>
      <c r="D246" s="10" t="s">
        <v>91</v>
      </c>
      <c r="E246" s="11">
        <f>SUM(E247,E254,E260)</f>
        <v>507564</v>
      </c>
      <c r="F246" s="11">
        <f>SUM(F247,F254,F260)</f>
        <v>485606</v>
      </c>
      <c r="G246" s="12">
        <f>F246/E246</f>
        <v>0.9567384605685194</v>
      </c>
    </row>
    <row r="247" spans="1:7" ht="10.5" customHeight="1">
      <c r="A247" s="39"/>
      <c r="B247" s="22">
        <v>75809</v>
      </c>
      <c r="C247" s="9"/>
      <c r="D247" s="16" t="s">
        <v>198</v>
      </c>
      <c r="E247" s="17">
        <f>SUM(E249)</f>
        <v>38179</v>
      </c>
      <c r="F247" s="17">
        <f>SUM(F249)</f>
        <v>35606</v>
      </c>
      <c r="G247" s="18">
        <f>F247/E247</f>
        <v>0.9326069305115378</v>
      </c>
    </row>
    <row r="248" spans="1:7" ht="10.5" customHeight="1">
      <c r="A248" s="39"/>
      <c r="B248" s="22"/>
      <c r="C248" s="9"/>
      <c r="D248" s="16"/>
      <c r="E248" s="17"/>
      <c r="F248" s="17"/>
      <c r="G248" s="18"/>
    </row>
    <row r="249" spans="1:7" ht="10.5" customHeight="1">
      <c r="A249" s="39"/>
      <c r="B249" s="9"/>
      <c r="C249" s="9"/>
      <c r="D249" s="16" t="s">
        <v>150</v>
      </c>
      <c r="E249" s="17">
        <f>SUM(E250)</f>
        <v>38179</v>
      </c>
      <c r="F249" s="17">
        <f>SUM(F250)</f>
        <v>35606</v>
      </c>
      <c r="G249" s="18">
        <f>F249/E249</f>
        <v>0.9326069305115378</v>
      </c>
    </row>
    <row r="250" spans="1:7" ht="12" customHeight="1">
      <c r="A250" s="39"/>
      <c r="B250" s="9"/>
      <c r="C250" s="20">
        <v>2900</v>
      </c>
      <c r="D250" s="16" t="s">
        <v>199</v>
      </c>
      <c r="E250" s="17">
        <v>38179</v>
      </c>
      <c r="F250" s="17">
        <v>35606</v>
      </c>
      <c r="G250" s="18">
        <f>F250/E250</f>
        <v>0.9326069305115378</v>
      </c>
    </row>
    <row r="251" spans="1:7" ht="12" customHeight="1">
      <c r="A251" s="39"/>
      <c r="B251" s="9"/>
      <c r="C251" s="9"/>
      <c r="D251" s="16" t="s">
        <v>200</v>
      </c>
      <c r="E251" s="13"/>
      <c r="F251" s="13"/>
      <c r="G251" s="18"/>
    </row>
    <row r="252" spans="1:7" ht="12" customHeight="1">
      <c r="A252" s="39"/>
      <c r="B252" s="9"/>
      <c r="C252" s="9"/>
      <c r="D252" s="16" t="s">
        <v>201</v>
      </c>
      <c r="E252" s="13"/>
      <c r="F252" s="13"/>
      <c r="G252" s="18"/>
    </row>
    <row r="253" spans="1:7" ht="12" customHeight="1">
      <c r="A253" s="39"/>
      <c r="B253" s="9"/>
      <c r="C253" s="9"/>
      <c r="D253" s="16"/>
      <c r="E253" s="13"/>
      <c r="F253" s="13"/>
      <c r="G253" s="18"/>
    </row>
    <row r="254" spans="1:7" ht="10.5" customHeight="1">
      <c r="A254" s="39"/>
      <c r="B254" s="22">
        <v>75814</v>
      </c>
      <c r="C254" s="9"/>
      <c r="D254" s="16" t="s">
        <v>97</v>
      </c>
      <c r="E254" s="17">
        <f>SUM(E256)</f>
        <v>450000</v>
      </c>
      <c r="F254" s="17">
        <f>SUM(F256)</f>
        <v>450000</v>
      </c>
      <c r="G254" s="18">
        <f>F254/E254</f>
        <v>1</v>
      </c>
    </row>
    <row r="255" spans="1:7" ht="10.5" customHeight="1">
      <c r="A255" s="39"/>
      <c r="B255" s="22"/>
      <c r="C255" s="9"/>
      <c r="D255" s="16"/>
      <c r="E255" s="17"/>
      <c r="F255" s="17"/>
      <c r="G255" s="18"/>
    </row>
    <row r="256" spans="1:7" ht="10.5" customHeight="1">
      <c r="A256" s="39"/>
      <c r="B256" s="9"/>
      <c r="C256" s="9"/>
      <c r="D256" s="16" t="s">
        <v>150</v>
      </c>
      <c r="E256" s="17">
        <f>SUM(E257)</f>
        <v>450000</v>
      </c>
      <c r="F256" s="17">
        <f>SUM(F257)</f>
        <v>450000</v>
      </c>
      <c r="G256" s="18">
        <f>F256/E256</f>
        <v>1</v>
      </c>
    </row>
    <row r="257" spans="1:7" ht="12" customHeight="1">
      <c r="A257" s="39"/>
      <c r="B257" s="9"/>
      <c r="C257" s="20">
        <v>4600</v>
      </c>
      <c r="D257" s="16" t="s">
        <v>202</v>
      </c>
      <c r="E257" s="17">
        <v>450000</v>
      </c>
      <c r="F257" s="17">
        <v>450000</v>
      </c>
      <c r="G257" s="18">
        <f>F257/E257</f>
        <v>1</v>
      </c>
    </row>
    <row r="258" spans="1:7" ht="12" customHeight="1">
      <c r="A258" s="39"/>
      <c r="B258" s="9"/>
      <c r="C258" s="9"/>
      <c r="D258" s="16" t="s">
        <v>70</v>
      </c>
      <c r="E258" s="13"/>
      <c r="F258" s="13"/>
      <c r="G258" s="18"/>
    </row>
    <row r="259" spans="1:7" ht="12" customHeight="1">
      <c r="A259" s="39"/>
      <c r="B259" s="9"/>
      <c r="C259" s="9"/>
      <c r="D259" s="16"/>
      <c r="E259" s="13"/>
      <c r="F259" s="13"/>
      <c r="G259" s="18"/>
    </row>
    <row r="260" spans="1:7" ht="10.5" customHeight="1">
      <c r="A260" s="39"/>
      <c r="B260" s="22">
        <v>75818</v>
      </c>
      <c r="C260" s="9"/>
      <c r="D260" s="16" t="s">
        <v>203</v>
      </c>
      <c r="E260" s="17">
        <f>SUM(E262)</f>
        <v>19385</v>
      </c>
      <c r="F260" s="17">
        <f>SUM(F262)</f>
        <v>0</v>
      </c>
      <c r="G260" s="18">
        <f>F260/E260</f>
        <v>0</v>
      </c>
    </row>
    <row r="261" spans="1:7" ht="10.5" customHeight="1">
      <c r="A261" s="39"/>
      <c r="B261" s="22"/>
      <c r="C261" s="9"/>
      <c r="D261" s="16"/>
      <c r="E261" s="17"/>
      <c r="F261" s="17"/>
      <c r="G261" s="18"/>
    </row>
    <row r="262" spans="1:7" ht="10.5" customHeight="1">
      <c r="A262" s="39"/>
      <c r="B262" s="9"/>
      <c r="C262" s="9"/>
      <c r="D262" s="16" t="s">
        <v>150</v>
      </c>
      <c r="E262" s="17">
        <f>SUM(E263)</f>
        <v>19385</v>
      </c>
      <c r="F262" s="17">
        <f>SUM(F263)</f>
        <v>0</v>
      </c>
      <c r="G262" s="18">
        <f>F262/E262</f>
        <v>0</v>
      </c>
    </row>
    <row r="263" spans="1:7" ht="10.5" customHeight="1">
      <c r="A263" s="39"/>
      <c r="B263" s="9"/>
      <c r="C263" s="20">
        <v>4810</v>
      </c>
      <c r="D263" s="16" t="s">
        <v>204</v>
      </c>
      <c r="E263" s="17">
        <v>19385</v>
      </c>
      <c r="F263" s="17">
        <v>0</v>
      </c>
      <c r="G263" s="18">
        <f>F263/E263</f>
        <v>0</v>
      </c>
    </row>
    <row r="264" spans="1:7" ht="10.5" customHeight="1">
      <c r="A264" s="39"/>
      <c r="B264" s="9"/>
      <c r="C264" s="20"/>
      <c r="D264" s="16"/>
      <c r="E264" s="17"/>
      <c r="F264" s="40"/>
      <c r="G264" s="18"/>
    </row>
    <row r="265" spans="1:7" ht="10.5" customHeight="1">
      <c r="A265" s="21">
        <v>801</v>
      </c>
      <c r="B265" s="9"/>
      <c r="C265" s="9"/>
      <c r="D265" s="10" t="s">
        <v>106</v>
      </c>
      <c r="E265" s="11">
        <f>SUM(E267,E291,E310,E332,E337,E344,E351)</f>
        <v>9152817</v>
      </c>
      <c r="F265" s="11">
        <f>SUM(F267,F291,F310,F332,F337,F344,F351)</f>
        <v>9061290</v>
      </c>
      <c r="G265" s="12">
        <f>F265/E265</f>
        <v>0.9900001278294978</v>
      </c>
    </row>
    <row r="266" spans="1:7" ht="10.5" customHeight="1">
      <c r="A266" s="21"/>
      <c r="B266" s="9"/>
      <c r="C266" s="9"/>
      <c r="D266" s="10"/>
      <c r="E266" s="11"/>
      <c r="F266" s="11"/>
      <c r="G266" s="18"/>
    </row>
    <row r="267" spans="1:7" ht="10.5" customHeight="1">
      <c r="A267" s="39"/>
      <c r="B267" s="22">
        <v>80101</v>
      </c>
      <c r="C267" s="9"/>
      <c r="D267" s="16" t="s">
        <v>107</v>
      </c>
      <c r="E267" s="17">
        <f>SUM(E269,E288)</f>
        <v>4374372</v>
      </c>
      <c r="F267" s="17">
        <f>SUM(F269,F288)</f>
        <v>4362743</v>
      </c>
      <c r="G267" s="18">
        <f>F267/E267</f>
        <v>0.9973415612572502</v>
      </c>
    </row>
    <row r="268" spans="1:7" ht="10.5" customHeight="1">
      <c r="A268" s="39"/>
      <c r="B268" s="22"/>
      <c r="C268" s="9"/>
      <c r="D268" s="16"/>
      <c r="E268" s="17"/>
      <c r="F268" s="17"/>
      <c r="G268" s="18"/>
    </row>
    <row r="269" spans="1:7" ht="10.5" customHeight="1">
      <c r="A269" s="39"/>
      <c r="B269" s="9"/>
      <c r="C269" s="9"/>
      <c r="D269" s="16" t="s">
        <v>150</v>
      </c>
      <c r="E269" s="17">
        <f>SUM(E270:E286)</f>
        <v>4355532</v>
      </c>
      <c r="F269" s="17">
        <f>SUM(F270:F286)</f>
        <v>4343943</v>
      </c>
      <c r="G269" s="18">
        <f aca="true" t="shared" si="6" ref="G269:G286">F269/E269</f>
        <v>0.9973392458142886</v>
      </c>
    </row>
    <row r="270" spans="1:7" ht="10.5" customHeight="1">
      <c r="A270" s="39"/>
      <c r="B270" s="9"/>
      <c r="C270" s="20">
        <v>3020</v>
      </c>
      <c r="D270" s="16" t="s">
        <v>180</v>
      </c>
      <c r="E270" s="17">
        <v>82900</v>
      </c>
      <c r="F270" s="17">
        <v>82658</v>
      </c>
      <c r="G270" s="18">
        <f t="shared" si="6"/>
        <v>0.99708082026538</v>
      </c>
    </row>
    <row r="271" spans="1:7" ht="10.5" customHeight="1">
      <c r="A271" s="39"/>
      <c r="B271" s="9"/>
      <c r="C271" s="20">
        <v>4010</v>
      </c>
      <c r="D271" s="16" t="s">
        <v>164</v>
      </c>
      <c r="E271" s="17">
        <v>2784219</v>
      </c>
      <c r="F271" s="17">
        <v>2781400</v>
      </c>
      <c r="G271" s="18">
        <f t="shared" si="6"/>
        <v>0.9989875078073959</v>
      </c>
    </row>
    <row r="272" spans="1:7" ht="10.5" customHeight="1">
      <c r="A272" s="39"/>
      <c r="B272" s="9"/>
      <c r="C272" s="20">
        <v>4040</v>
      </c>
      <c r="D272" s="16" t="s">
        <v>165</v>
      </c>
      <c r="E272" s="17">
        <v>208179</v>
      </c>
      <c r="F272" s="17">
        <v>208179</v>
      </c>
      <c r="G272" s="18">
        <f t="shared" si="6"/>
        <v>1</v>
      </c>
    </row>
    <row r="273" spans="1:7" ht="10.5" customHeight="1">
      <c r="A273" s="39"/>
      <c r="B273" s="9"/>
      <c r="C273" s="20">
        <v>4110</v>
      </c>
      <c r="D273" s="16" t="s">
        <v>166</v>
      </c>
      <c r="E273" s="17">
        <v>523480</v>
      </c>
      <c r="F273" s="17">
        <v>522319</v>
      </c>
      <c r="G273" s="18">
        <f t="shared" si="6"/>
        <v>0.9977821502254145</v>
      </c>
    </row>
    <row r="274" spans="1:7" ht="10.5" customHeight="1">
      <c r="A274" s="39"/>
      <c r="B274" s="9"/>
      <c r="C274" s="20">
        <v>4120</v>
      </c>
      <c r="D274" s="16" t="s">
        <v>167</v>
      </c>
      <c r="E274" s="17">
        <v>72431</v>
      </c>
      <c r="F274" s="17">
        <v>71981</v>
      </c>
      <c r="G274" s="18">
        <f t="shared" si="6"/>
        <v>0.9937871905675747</v>
      </c>
    </row>
    <row r="275" spans="1:7" ht="10.5" customHeight="1">
      <c r="A275" s="39"/>
      <c r="B275" s="9"/>
      <c r="C275" s="20">
        <v>4210</v>
      </c>
      <c r="D275" s="16" t="s">
        <v>157</v>
      </c>
      <c r="E275" s="17">
        <v>185531</v>
      </c>
      <c r="F275" s="17">
        <v>185120</v>
      </c>
      <c r="G275" s="18">
        <f t="shared" si="6"/>
        <v>0.9977847367825323</v>
      </c>
    </row>
    <row r="276" spans="1:7" ht="10.5" customHeight="1">
      <c r="A276" s="39"/>
      <c r="B276" s="9"/>
      <c r="C276" s="20">
        <v>4220</v>
      </c>
      <c r="D276" s="16" t="s">
        <v>205</v>
      </c>
      <c r="E276" s="17">
        <v>10000</v>
      </c>
      <c r="F276" s="17">
        <v>9662</v>
      </c>
      <c r="G276" s="18">
        <f t="shared" si="6"/>
        <v>0.9662</v>
      </c>
    </row>
    <row r="277" spans="1:7" ht="10.5" customHeight="1">
      <c r="A277" s="39"/>
      <c r="B277" s="9"/>
      <c r="C277" s="20">
        <v>4240</v>
      </c>
      <c r="D277" s="16" t="s">
        <v>206</v>
      </c>
      <c r="E277" s="17">
        <v>1510</v>
      </c>
      <c r="F277" s="17">
        <v>1509</v>
      </c>
      <c r="G277" s="18">
        <f t="shared" si="6"/>
        <v>0.9993377483443708</v>
      </c>
    </row>
    <row r="278" spans="1:7" ht="10.5" customHeight="1">
      <c r="A278" s="39"/>
      <c r="B278" s="9"/>
      <c r="C278" s="20">
        <v>4260</v>
      </c>
      <c r="D278" s="16" t="s">
        <v>168</v>
      </c>
      <c r="E278" s="17">
        <v>72375</v>
      </c>
      <c r="F278" s="17">
        <v>66211</v>
      </c>
      <c r="G278" s="18">
        <f t="shared" si="6"/>
        <v>0.9148324697754749</v>
      </c>
    </row>
    <row r="279" spans="1:7" ht="10.5" customHeight="1">
      <c r="A279" s="39"/>
      <c r="B279" s="9"/>
      <c r="C279" s="20">
        <v>4270</v>
      </c>
      <c r="D279" s="16" t="s">
        <v>162</v>
      </c>
      <c r="E279" s="17">
        <v>51800</v>
      </c>
      <c r="F279" s="17">
        <v>51799</v>
      </c>
      <c r="G279" s="18">
        <f t="shared" si="6"/>
        <v>0.999980694980695</v>
      </c>
    </row>
    <row r="280" spans="1:7" ht="10.5" customHeight="1">
      <c r="A280" s="39"/>
      <c r="B280" s="9"/>
      <c r="C280" s="20">
        <v>4273</v>
      </c>
      <c r="D280" s="16" t="s">
        <v>162</v>
      </c>
      <c r="E280" s="17">
        <v>39669</v>
      </c>
      <c r="F280" s="17">
        <v>39668</v>
      </c>
      <c r="G280" s="18">
        <f t="shared" si="6"/>
        <v>0.9999747913988253</v>
      </c>
    </row>
    <row r="281" spans="1:7" ht="10.5" customHeight="1">
      <c r="A281" s="39"/>
      <c r="B281" s="9"/>
      <c r="C281" s="20">
        <v>4274</v>
      </c>
      <c r="D281" s="16" t="s">
        <v>162</v>
      </c>
      <c r="E281" s="17">
        <v>56460</v>
      </c>
      <c r="F281" s="17">
        <v>56460</v>
      </c>
      <c r="G281" s="18">
        <f t="shared" si="6"/>
        <v>1</v>
      </c>
    </row>
    <row r="282" spans="1:7" ht="10.5" customHeight="1">
      <c r="A282" s="39"/>
      <c r="B282" s="9"/>
      <c r="C282" s="20">
        <v>4280</v>
      </c>
      <c r="D282" s="16" t="s">
        <v>182</v>
      </c>
      <c r="E282" s="17">
        <v>12644</v>
      </c>
      <c r="F282" s="17">
        <v>12644</v>
      </c>
      <c r="G282" s="18">
        <f t="shared" si="6"/>
        <v>1</v>
      </c>
    </row>
    <row r="283" spans="1:7" ht="10.5" customHeight="1">
      <c r="A283" s="39"/>
      <c r="B283" s="9"/>
      <c r="C283" s="20">
        <v>4300</v>
      </c>
      <c r="D283" s="16" t="s">
        <v>153</v>
      </c>
      <c r="E283" s="17">
        <v>49010</v>
      </c>
      <c r="F283" s="17">
        <v>49009</v>
      </c>
      <c r="G283" s="18">
        <f t="shared" si="6"/>
        <v>0.9999795960008162</v>
      </c>
    </row>
    <row r="284" spans="1:7" ht="10.5" customHeight="1">
      <c r="A284" s="39"/>
      <c r="B284" s="9"/>
      <c r="C284" s="20">
        <v>4410</v>
      </c>
      <c r="D284" s="16" t="s">
        <v>169</v>
      </c>
      <c r="E284" s="17">
        <v>2820</v>
      </c>
      <c r="F284" s="17">
        <v>2820</v>
      </c>
      <c r="G284" s="18">
        <f t="shared" si="6"/>
        <v>1</v>
      </c>
    </row>
    <row r="285" spans="1:7" ht="10.5" customHeight="1">
      <c r="A285" s="39"/>
      <c r="B285" s="9"/>
      <c r="C285" s="20">
        <v>4430</v>
      </c>
      <c r="D285" s="16" t="s">
        <v>170</v>
      </c>
      <c r="E285" s="17">
        <v>3121</v>
      </c>
      <c r="F285" s="17">
        <v>3121</v>
      </c>
      <c r="G285" s="18">
        <f t="shared" si="6"/>
        <v>1</v>
      </c>
    </row>
    <row r="286" spans="1:7" ht="10.5" customHeight="1">
      <c r="A286" s="39"/>
      <c r="B286" s="9"/>
      <c r="C286" s="20">
        <v>4440</v>
      </c>
      <c r="D286" s="16" t="s">
        <v>171</v>
      </c>
      <c r="E286" s="17">
        <v>199383</v>
      </c>
      <c r="F286" s="17">
        <v>199383</v>
      </c>
      <c r="G286" s="18">
        <f t="shared" si="6"/>
        <v>1</v>
      </c>
    </row>
    <row r="287" spans="1:7" ht="10.5" customHeight="1">
      <c r="A287" s="39"/>
      <c r="B287" s="9"/>
      <c r="C287" s="20"/>
      <c r="D287" s="16"/>
      <c r="E287" s="17"/>
      <c r="F287" s="17"/>
      <c r="G287" s="18"/>
    </row>
    <row r="288" spans="1:7" ht="10.5" customHeight="1">
      <c r="A288" s="39"/>
      <c r="B288" s="9"/>
      <c r="C288" s="9"/>
      <c r="D288" s="16" t="s">
        <v>158</v>
      </c>
      <c r="E288" s="17">
        <f>SUM(E289)</f>
        <v>18840</v>
      </c>
      <c r="F288" s="17">
        <f>SUM(F289)</f>
        <v>18800</v>
      </c>
      <c r="G288" s="18">
        <f>F288/E288</f>
        <v>0.9978768577494692</v>
      </c>
    </row>
    <row r="289" spans="1:7" ht="10.5" customHeight="1">
      <c r="A289" s="39"/>
      <c r="B289" s="9"/>
      <c r="C289" s="20">
        <v>6050</v>
      </c>
      <c r="D289" s="16" t="s">
        <v>159</v>
      </c>
      <c r="E289" s="17">
        <v>18840</v>
      </c>
      <c r="F289" s="17">
        <v>18800</v>
      </c>
      <c r="G289" s="18">
        <f>F289/E289</f>
        <v>0.9978768577494692</v>
      </c>
    </row>
    <row r="290" spans="1:7" ht="10.5" customHeight="1">
      <c r="A290" s="39"/>
      <c r="B290" s="9"/>
      <c r="C290" s="20"/>
      <c r="D290" s="16"/>
      <c r="E290" s="17"/>
      <c r="F290" s="17"/>
      <c r="G290" s="18"/>
    </row>
    <row r="291" spans="1:7" ht="10.5" customHeight="1">
      <c r="A291" s="39"/>
      <c r="B291" s="22">
        <v>80104</v>
      </c>
      <c r="C291" s="9"/>
      <c r="D291" s="16" t="s">
        <v>110</v>
      </c>
      <c r="E291" s="17">
        <f>SUM(E293)</f>
        <v>2014865</v>
      </c>
      <c r="F291" s="17">
        <f>SUM(F293)</f>
        <v>1988860</v>
      </c>
      <c r="G291" s="18">
        <f>F291/E291</f>
        <v>0.9870934280956789</v>
      </c>
    </row>
    <row r="292" spans="1:7" ht="10.5" customHeight="1">
      <c r="A292" s="39"/>
      <c r="B292" s="22"/>
      <c r="C292" s="9"/>
      <c r="D292" s="16"/>
      <c r="E292" s="17"/>
      <c r="F292" s="17"/>
      <c r="G292" s="18"/>
    </row>
    <row r="293" spans="1:7" ht="10.5" customHeight="1">
      <c r="A293" s="39"/>
      <c r="B293" s="9"/>
      <c r="C293" s="9"/>
      <c r="D293" s="16" t="s">
        <v>150</v>
      </c>
      <c r="E293" s="17">
        <f>SUM(E294:E308)</f>
        <v>2014865</v>
      </c>
      <c r="F293" s="17">
        <f>SUM(F294:F308)</f>
        <v>1988860</v>
      </c>
      <c r="G293" s="18">
        <f aca="true" t="shared" si="7" ref="G293:G308">F293/E293</f>
        <v>0.9870934280956789</v>
      </c>
    </row>
    <row r="294" spans="1:7" ht="10.5" customHeight="1">
      <c r="A294" s="39"/>
      <c r="B294" s="9"/>
      <c r="C294" s="20">
        <v>3020</v>
      </c>
      <c r="D294" s="16" t="s">
        <v>180</v>
      </c>
      <c r="E294" s="17">
        <v>51187</v>
      </c>
      <c r="F294" s="17">
        <v>50786</v>
      </c>
      <c r="G294" s="18">
        <f t="shared" si="7"/>
        <v>0.9921659796432688</v>
      </c>
    </row>
    <row r="295" spans="1:7" ht="10.5" customHeight="1">
      <c r="A295" s="39"/>
      <c r="B295" s="9"/>
      <c r="C295" s="20">
        <v>4010</v>
      </c>
      <c r="D295" s="16" t="s">
        <v>164</v>
      </c>
      <c r="E295" s="17">
        <v>1190730</v>
      </c>
      <c r="F295" s="17">
        <v>1186225</v>
      </c>
      <c r="G295" s="18">
        <f t="shared" si="7"/>
        <v>0.9962166066194688</v>
      </c>
    </row>
    <row r="296" spans="1:7" ht="10.5" customHeight="1">
      <c r="A296" s="39"/>
      <c r="B296" s="9"/>
      <c r="C296" s="20">
        <v>4040</v>
      </c>
      <c r="D296" s="16" t="s">
        <v>165</v>
      </c>
      <c r="E296" s="17">
        <v>92876</v>
      </c>
      <c r="F296" s="17">
        <v>92117</v>
      </c>
      <c r="G296" s="18">
        <f t="shared" si="7"/>
        <v>0.9918278134286576</v>
      </c>
    </row>
    <row r="297" spans="1:7" ht="10.5" customHeight="1">
      <c r="A297" s="39"/>
      <c r="B297" s="9"/>
      <c r="C297" s="20">
        <v>4110</v>
      </c>
      <c r="D297" s="16" t="s">
        <v>166</v>
      </c>
      <c r="E297" s="17">
        <v>224122</v>
      </c>
      <c r="F297" s="17">
        <v>222054</v>
      </c>
      <c r="G297" s="18">
        <f t="shared" si="7"/>
        <v>0.9907728826264267</v>
      </c>
    </row>
    <row r="298" spans="1:7" ht="10.5" customHeight="1">
      <c r="A298" s="39"/>
      <c r="B298" s="9"/>
      <c r="C298" s="20">
        <v>4120</v>
      </c>
      <c r="D298" s="16" t="s">
        <v>167</v>
      </c>
      <c r="E298" s="17">
        <v>30880</v>
      </c>
      <c r="F298" s="17">
        <v>30856</v>
      </c>
      <c r="G298" s="18">
        <f t="shared" si="7"/>
        <v>0.9992227979274612</v>
      </c>
    </row>
    <row r="299" spans="1:7" ht="10.5" customHeight="1">
      <c r="A299" s="39"/>
      <c r="B299" s="9"/>
      <c r="C299" s="20">
        <v>4210</v>
      </c>
      <c r="D299" s="16" t="s">
        <v>157</v>
      </c>
      <c r="E299" s="17">
        <v>133588</v>
      </c>
      <c r="F299" s="17">
        <v>132132</v>
      </c>
      <c r="G299" s="18">
        <f t="shared" si="7"/>
        <v>0.989100817438692</v>
      </c>
    </row>
    <row r="300" spans="1:7" ht="10.5" customHeight="1">
      <c r="A300" s="39"/>
      <c r="B300" s="9"/>
      <c r="C300" s="20">
        <v>4220</v>
      </c>
      <c r="D300" s="16" t="s">
        <v>205</v>
      </c>
      <c r="E300" s="17">
        <v>122614</v>
      </c>
      <c r="F300" s="17">
        <v>116002</v>
      </c>
      <c r="G300" s="18">
        <f t="shared" si="7"/>
        <v>0.9460746733651948</v>
      </c>
    </row>
    <row r="301" spans="1:7" ht="10.5" customHeight="1">
      <c r="A301" s="39"/>
      <c r="B301" s="9"/>
      <c r="C301" s="20">
        <v>4240</v>
      </c>
      <c r="D301" s="16" t="s">
        <v>206</v>
      </c>
      <c r="E301" s="17">
        <v>10604</v>
      </c>
      <c r="F301" s="17">
        <v>7321</v>
      </c>
      <c r="G301" s="18">
        <f t="shared" si="7"/>
        <v>0.690399849113542</v>
      </c>
    </row>
    <row r="302" spans="1:7" ht="10.5" customHeight="1">
      <c r="A302" s="39"/>
      <c r="B302" s="9"/>
      <c r="C302" s="20">
        <v>4260</v>
      </c>
      <c r="D302" s="16" t="s">
        <v>168</v>
      </c>
      <c r="E302" s="17">
        <v>39508</v>
      </c>
      <c r="F302" s="17">
        <v>35240</v>
      </c>
      <c r="G302" s="18">
        <f t="shared" si="7"/>
        <v>0.8919712463298572</v>
      </c>
    </row>
    <row r="303" spans="1:7" ht="10.5" customHeight="1">
      <c r="A303" s="39"/>
      <c r="B303" s="9"/>
      <c r="C303" s="20">
        <v>4270</v>
      </c>
      <c r="D303" s="16" t="s">
        <v>162</v>
      </c>
      <c r="E303" s="17">
        <v>3602</v>
      </c>
      <c r="F303" s="17">
        <v>3577</v>
      </c>
      <c r="G303" s="18">
        <f t="shared" si="7"/>
        <v>0.99305941143809</v>
      </c>
    </row>
    <row r="304" spans="1:7" ht="10.5" customHeight="1">
      <c r="A304" s="39"/>
      <c r="B304" s="9"/>
      <c r="C304" s="20">
        <v>4280</v>
      </c>
      <c r="D304" s="16" t="s">
        <v>182</v>
      </c>
      <c r="E304" s="17">
        <v>6508</v>
      </c>
      <c r="F304" s="17">
        <v>6453</v>
      </c>
      <c r="G304" s="18">
        <f t="shared" si="7"/>
        <v>0.9915488629379225</v>
      </c>
    </row>
    <row r="305" spans="1:7" ht="10.5" customHeight="1">
      <c r="A305" s="39"/>
      <c r="B305" s="9"/>
      <c r="C305" s="20">
        <v>4300</v>
      </c>
      <c r="D305" s="16" t="s">
        <v>153</v>
      </c>
      <c r="E305" s="17">
        <v>22065</v>
      </c>
      <c r="F305" s="17">
        <v>20220</v>
      </c>
      <c r="G305" s="18">
        <f t="shared" si="7"/>
        <v>0.9163834126444595</v>
      </c>
    </row>
    <row r="306" spans="1:7" ht="10.5" customHeight="1">
      <c r="A306" s="39"/>
      <c r="B306" s="9"/>
      <c r="C306" s="20">
        <v>4410</v>
      </c>
      <c r="D306" s="16" t="s">
        <v>169</v>
      </c>
      <c r="E306" s="17">
        <v>3591</v>
      </c>
      <c r="F306" s="17">
        <v>2993</v>
      </c>
      <c r="G306" s="18">
        <f t="shared" si="7"/>
        <v>0.8334725703146756</v>
      </c>
    </row>
    <row r="307" spans="1:7" ht="10.5" customHeight="1">
      <c r="A307" s="39"/>
      <c r="B307" s="9"/>
      <c r="C307" s="20">
        <v>4430</v>
      </c>
      <c r="D307" s="16" t="s">
        <v>170</v>
      </c>
      <c r="E307" s="17">
        <v>3050</v>
      </c>
      <c r="F307" s="17">
        <v>2944</v>
      </c>
      <c r="G307" s="18">
        <f t="shared" si="7"/>
        <v>0.9652459016393443</v>
      </c>
    </row>
    <row r="308" spans="1:7" ht="10.5" customHeight="1">
      <c r="A308" s="39"/>
      <c r="B308" s="9"/>
      <c r="C308" s="20">
        <v>4440</v>
      </c>
      <c r="D308" s="16" t="s">
        <v>171</v>
      </c>
      <c r="E308" s="17">
        <v>79940</v>
      </c>
      <c r="F308" s="17">
        <v>79940</v>
      </c>
      <c r="G308" s="18">
        <f t="shared" si="7"/>
        <v>1</v>
      </c>
    </row>
    <row r="309" spans="1:7" ht="10.5" customHeight="1">
      <c r="A309" s="39"/>
      <c r="B309" s="9"/>
      <c r="C309" s="20"/>
      <c r="D309" s="16"/>
      <c r="E309" s="17"/>
      <c r="F309" s="17"/>
      <c r="G309" s="18"/>
    </row>
    <row r="310" spans="1:7" ht="10.5" customHeight="1">
      <c r="A310" s="39"/>
      <c r="B310" s="22">
        <v>80110</v>
      </c>
      <c r="C310" s="9"/>
      <c r="D310" s="16" t="s">
        <v>207</v>
      </c>
      <c r="E310" s="17">
        <f>SUM(E312,E329)</f>
        <v>2379602</v>
      </c>
      <c r="F310" s="17">
        <f>SUM(F312,F329)</f>
        <v>2328530</v>
      </c>
      <c r="G310" s="18">
        <f>F310/E310</f>
        <v>0.9785375873780573</v>
      </c>
    </row>
    <row r="311" spans="1:7" ht="10.5" customHeight="1">
      <c r="A311" s="39"/>
      <c r="B311" s="22"/>
      <c r="C311" s="9"/>
      <c r="D311" s="16"/>
      <c r="E311" s="17"/>
      <c r="F311" s="17"/>
      <c r="G311" s="18"/>
    </row>
    <row r="312" spans="1:7" ht="10.5" customHeight="1">
      <c r="A312" s="39"/>
      <c r="B312" s="9"/>
      <c r="C312" s="9"/>
      <c r="D312" s="16" t="s">
        <v>150</v>
      </c>
      <c r="E312" s="17">
        <f>SUM(E313:E327)</f>
        <v>2369397</v>
      </c>
      <c r="F312" s="17">
        <f>SUM(F313:F327)</f>
        <v>2318325</v>
      </c>
      <c r="G312" s="18">
        <f>F312/E312</f>
        <v>0.9784451487023914</v>
      </c>
    </row>
    <row r="313" spans="1:7" ht="10.5" customHeight="1">
      <c r="A313" s="39"/>
      <c r="B313" s="9"/>
      <c r="C313" s="20">
        <v>2540</v>
      </c>
      <c r="D313" s="16" t="s">
        <v>208</v>
      </c>
      <c r="E313" s="17">
        <v>300602</v>
      </c>
      <c r="F313" s="17">
        <v>260602</v>
      </c>
      <c r="G313" s="18">
        <f>F313/E313</f>
        <v>0.8669336864026187</v>
      </c>
    </row>
    <row r="314" spans="1:7" ht="10.5" customHeight="1">
      <c r="A314" s="39"/>
      <c r="B314" s="9"/>
      <c r="C314" s="20"/>
      <c r="D314" s="16" t="s">
        <v>209</v>
      </c>
      <c r="E314" s="17"/>
      <c r="F314" s="17"/>
      <c r="G314" s="18"/>
    </row>
    <row r="315" spans="1:7" ht="10.5" customHeight="1">
      <c r="A315" s="39"/>
      <c r="B315" s="9"/>
      <c r="C315" s="20">
        <v>3020</v>
      </c>
      <c r="D315" s="16" t="s">
        <v>180</v>
      </c>
      <c r="E315" s="17">
        <v>8000</v>
      </c>
      <c r="F315" s="17">
        <v>7499</v>
      </c>
      <c r="G315" s="18">
        <f aca="true" t="shared" si="8" ref="G315:G327">F315/E315</f>
        <v>0.937375</v>
      </c>
    </row>
    <row r="316" spans="1:7" ht="10.5" customHeight="1">
      <c r="A316" s="39"/>
      <c r="B316" s="9"/>
      <c r="C316" s="20">
        <v>4010</v>
      </c>
      <c r="D316" s="16" t="s">
        <v>164</v>
      </c>
      <c r="E316" s="17">
        <v>1385349</v>
      </c>
      <c r="F316" s="17">
        <v>1385289</v>
      </c>
      <c r="G316" s="18">
        <f t="shared" si="8"/>
        <v>0.9999566896139529</v>
      </c>
    </row>
    <row r="317" spans="1:7" ht="10.5" customHeight="1">
      <c r="A317" s="39"/>
      <c r="B317" s="9"/>
      <c r="C317" s="20">
        <v>4040</v>
      </c>
      <c r="D317" s="16" t="s">
        <v>165</v>
      </c>
      <c r="E317" s="17">
        <v>107203</v>
      </c>
      <c r="F317" s="17">
        <v>106740</v>
      </c>
      <c r="G317" s="18">
        <f t="shared" si="8"/>
        <v>0.995681091014244</v>
      </c>
    </row>
    <row r="318" spans="1:7" ht="10.5" customHeight="1">
      <c r="A318" s="39"/>
      <c r="B318" s="9"/>
      <c r="C318" s="20">
        <v>4110</v>
      </c>
      <c r="D318" s="16" t="s">
        <v>166</v>
      </c>
      <c r="E318" s="17">
        <v>269465</v>
      </c>
      <c r="F318" s="17">
        <v>266256</v>
      </c>
      <c r="G318" s="18">
        <f t="shared" si="8"/>
        <v>0.9880912177833856</v>
      </c>
    </row>
    <row r="319" spans="1:7" ht="10.5" customHeight="1">
      <c r="A319" s="39"/>
      <c r="B319" s="9"/>
      <c r="C319" s="20">
        <v>4120</v>
      </c>
      <c r="D319" s="16" t="s">
        <v>167</v>
      </c>
      <c r="E319" s="17">
        <v>36744</v>
      </c>
      <c r="F319" s="17">
        <v>36007</v>
      </c>
      <c r="G319" s="18">
        <f t="shared" si="8"/>
        <v>0.9799423035053342</v>
      </c>
    </row>
    <row r="320" spans="1:7" ht="10.5" customHeight="1">
      <c r="A320" s="39"/>
      <c r="B320" s="9"/>
      <c r="C320" s="20">
        <v>4210</v>
      </c>
      <c r="D320" s="16" t="s">
        <v>157</v>
      </c>
      <c r="E320" s="17">
        <v>77945</v>
      </c>
      <c r="F320" s="17">
        <v>77070</v>
      </c>
      <c r="G320" s="18">
        <f t="shared" si="8"/>
        <v>0.9887741356084419</v>
      </c>
    </row>
    <row r="321" spans="1:7" ht="10.5" customHeight="1">
      <c r="A321" s="39"/>
      <c r="B321" s="9"/>
      <c r="C321" s="20">
        <v>4240</v>
      </c>
      <c r="D321" s="16" t="s">
        <v>206</v>
      </c>
      <c r="E321" s="17">
        <v>500</v>
      </c>
      <c r="F321" s="17">
        <v>455</v>
      </c>
      <c r="G321" s="18">
        <f t="shared" si="8"/>
        <v>0.91</v>
      </c>
    </row>
    <row r="322" spans="1:7" ht="10.5" customHeight="1">
      <c r="A322" s="39"/>
      <c r="B322" s="9"/>
      <c r="C322" s="20">
        <v>4260</v>
      </c>
      <c r="D322" s="16" t="s">
        <v>168</v>
      </c>
      <c r="E322" s="17">
        <v>27650</v>
      </c>
      <c r="F322" s="17">
        <v>24706</v>
      </c>
      <c r="G322" s="18">
        <f t="shared" si="8"/>
        <v>0.8935262206148282</v>
      </c>
    </row>
    <row r="323" spans="1:7" ht="10.5" customHeight="1">
      <c r="A323" s="39"/>
      <c r="B323" s="9"/>
      <c r="C323" s="20">
        <v>4280</v>
      </c>
      <c r="D323" s="16" t="s">
        <v>182</v>
      </c>
      <c r="E323" s="17">
        <v>5080</v>
      </c>
      <c r="F323" s="17">
        <v>5080</v>
      </c>
      <c r="G323" s="18">
        <f t="shared" si="8"/>
        <v>1</v>
      </c>
    </row>
    <row r="324" spans="1:7" ht="10.5" customHeight="1">
      <c r="A324" s="39"/>
      <c r="B324" s="9"/>
      <c r="C324" s="20">
        <v>4300</v>
      </c>
      <c r="D324" s="16" t="s">
        <v>153</v>
      </c>
      <c r="E324" s="17">
        <v>42171</v>
      </c>
      <c r="F324" s="17">
        <v>40643</v>
      </c>
      <c r="G324" s="18">
        <f t="shared" si="8"/>
        <v>0.9637665694434564</v>
      </c>
    </row>
    <row r="325" spans="1:7" ht="10.5" customHeight="1">
      <c r="A325" s="39"/>
      <c r="B325" s="9"/>
      <c r="C325" s="20">
        <v>4410</v>
      </c>
      <c r="D325" s="16" t="s">
        <v>169</v>
      </c>
      <c r="E325" s="17">
        <v>5027</v>
      </c>
      <c r="F325" s="17">
        <v>4317</v>
      </c>
      <c r="G325" s="18">
        <f t="shared" si="8"/>
        <v>0.8587626815197931</v>
      </c>
    </row>
    <row r="326" spans="1:7" ht="10.5" customHeight="1">
      <c r="A326" s="39"/>
      <c r="B326" s="9"/>
      <c r="C326" s="20">
        <v>4430</v>
      </c>
      <c r="D326" s="16" t="s">
        <v>170</v>
      </c>
      <c r="E326" s="17">
        <v>842</v>
      </c>
      <c r="F326" s="17">
        <v>842</v>
      </c>
      <c r="G326" s="18">
        <f t="shared" si="8"/>
        <v>1</v>
      </c>
    </row>
    <row r="327" spans="1:7" ht="10.5" customHeight="1">
      <c r="A327" s="39"/>
      <c r="B327" s="9"/>
      <c r="C327" s="20">
        <v>4440</v>
      </c>
      <c r="D327" s="16" t="s">
        <v>171</v>
      </c>
      <c r="E327" s="17">
        <v>102819</v>
      </c>
      <c r="F327" s="17">
        <v>102819</v>
      </c>
      <c r="G327" s="18">
        <f t="shared" si="8"/>
        <v>1</v>
      </c>
    </row>
    <row r="328" spans="1:7" ht="10.5" customHeight="1">
      <c r="A328" s="39"/>
      <c r="B328" s="9"/>
      <c r="C328" s="20"/>
      <c r="D328" s="16"/>
      <c r="E328" s="17"/>
      <c r="F328" s="17"/>
      <c r="G328" s="18"/>
    </row>
    <row r="329" spans="1:7" ht="10.5" customHeight="1">
      <c r="A329" s="39"/>
      <c r="B329" s="9"/>
      <c r="C329" s="9"/>
      <c r="D329" s="16" t="s">
        <v>158</v>
      </c>
      <c r="E329" s="17">
        <f>SUM(E330)</f>
        <v>10205</v>
      </c>
      <c r="F329" s="17">
        <f>SUM(F330)</f>
        <v>10205</v>
      </c>
      <c r="G329" s="18">
        <f>F329/E329</f>
        <v>1</v>
      </c>
    </row>
    <row r="330" spans="1:7" ht="10.5" customHeight="1">
      <c r="A330" s="39"/>
      <c r="B330" s="9"/>
      <c r="C330" s="20">
        <v>6050</v>
      </c>
      <c r="D330" s="16" t="s">
        <v>159</v>
      </c>
      <c r="E330" s="17">
        <v>10205</v>
      </c>
      <c r="F330" s="17">
        <v>10205</v>
      </c>
      <c r="G330" s="18">
        <f>F330/E330</f>
        <v>1</v>
      </c>
    </row>
    <row r="331" spans="1:7" ht="10.5" customHeight="1">
      <c r="A331" s="39"/>
      <c r="B331" s="9"/>
      <c r="C331" s="20"/>
      <c r="D331" s="16"/>
      <c r="E331" s="17"/>
      <c r="F331" s="17"/>
      <c r="G331" s="18"/>
    </row>
    <row r="332" spans="1:7" ht="10.5" customHeight="1">
      <c r="A332" s="39"/>
      <c r="B332" s="22">
        <v>80113</v>
      </c>
      <c r="C332" s="9"/>
      <c r="D332" s="16" t="s">
        <v>210</v>
      </c>
      <c r="E332" s="17">
        <f>SUM(E334)</f>
        <v>262655</v>
      </c>
      <c r="F332" s="17">
        <f>SUM(F334)</f>
        <v>261444</v>
      </c>
      <c r="G332" s="18">
        <f>F332/E332</f>
        <v>0.9953893891226133</v>
      </c>
    </row>
    <row r="333" spans="1:7" ht="10.5" customHeight="1">
      <c r="A333" s="39"/>
      <c r="B333" s="22"/>
      <c r="C333" s="9"/>
      <c r="D333" s="16"/>
      <c r="E333" s="17"/>
      <c r="F333" s="17"/>
      <c r="G333" s="18"/>
    </row>
    <row r="334" spans="1:7" ht="10.5" customHeight="1">
      <c r="A334" s="39"/>
      <c r="B334" s="9"/>
      <c r="C334" s="9"/>
      <c r="D334" s="16" t="s">
        <v>150</v>
      </c>
      <c r="E334" s="17">
        <f>SUM(E335)</f>
        <v>262655</v>
      </c>
      <c r="F334" s="17">
        <f>SUM(F335)</f>
        <v>261444</v>
      </c>
      <c r="G334" s="18">
        <f>F334/E334</f>
        <v>0.9953893891226133</v>
      </c>
    </row>
    <row r="335" spans="1:7" ht="10.5" customHeight="1">
      <c r="A335" s="39"/>
      <c r="B335" s="9"/>
      <c r="C335" s="20">
        <v>4300</v>
      </c>
      <c r="D335" s="16" t="s">
        <v>153</v>
      </c>
      <c r="E335" s="17">
        <v>262655</v>
      </c>
      <c r="F335" s="17">
        <v>261444</v>
      </c>
      <c r="G335" s="18">
        <f>F335/E335</f>
        <v>0.9953893891226133</v>
      </c>
    </row>
    <row r="336" spans="1:7" ht="10.5" customHeight="1">
      <c r="A336" s="39"/>
      <c r="B336" s="9"/>
      <c r="C336" s="20"/>
      <c r="D336" s="16"/>
      <c r="E336" s="17"/>
      <c r="F336" s="17"/>
      <c r="G336" s="18"/>
    </row>
    <row r="337" spans="1:7" ht="10.5" customHeight="1">
      <c r="A337" s="39"/>
      <c r="B337" s="22">
        <v>80136</v>
      </c>
      <c r="C337" s="9"/>
      <c r="D337" s="16" t="s">
        <v>111</v>
      </c>
      <c r="E337" s="17">
        <f>SUM(E339)</f>
        <v>4216</v>
      </c>
      <c r="F337" s="17">
        <f>SUM(F339)</f>
        <v>4216</v>
      </c>
      <c r="G337" s="18">
        <f>F337/E337</f>
        <v>1</v>
      </c>
    </row>
    <row r="338" spans="1:7" ht="10.5" customHeight="1">
      <c r="A338" s="39"/>
      <c r="B338" s="22"/>
      <c r="C338" s="9"/>
      <c r="D338" s="16"/>
      <c r="E338" s="17"/>
      <c r="F338" s="17"/>
      <c r="G338" s="18"/>
    </row>
    <row r="339" spans="1:7" ht="10.5" customHeight="1">
      <c r="A339" s="39"/>
      <c r="B339" s="9"/>
      <c r="C339" s="9"/>
      <c r="D339" s="16" t="s">
        <v>150</v>
      </c>
      <c r="E339" s="17">
        <f>SUM(E340:E342)</f>
        <v>4216</v>
      </c>
      <c r="F339" s="17">
        <f>SUM(F340:F342)</f>
        <v>4216</v>
      </c>
      <c r="G339" s="18">
        <f>F339/E339</f>
        <v>1</v>
      </c>
    </row>
    <row r="340" spans="1:7" ht="10.5" customHeight="1">
      <c r="A340" s="39"/>
      <c r="B340" s="9"/>
      <c r="C340" s="20">
        <v>3020</v>
      </c>
      <c r="D340" s="16" t="s">
        <v>180</v>
      </c>
      <c r="E340" s="17">
        <v>3500</v>
      </c>
      <c r="F340" s="17">
        <v>3500</v>
      </c>
      <c r="G340" s="18">
        <f>F340/E340</f>
        <v>1</v>
      </c>
    </row>
    <row r="341" spans="1:7" ht="10.5" customHeight="1">
      <c r="A341" s="39"/>
      <c r="B341" s="9"/>
      <c r="C341" s="20">
        <v>4110</v>
      </c>
      <c r="D341" s="16" t="s">
        <v>166</v>
      </c>
      <c r="E341" s="17">
        <v>630</v>
      </c>
      <c r="F341" s="17">
        <v>630</v>
      </c>
      <c r="G341" s="18">
        <f>F341/E341</f>
        <v>1</v>
      </c>
    </row>
    <row r="342" spans="1:7" ht="10.5" customHeight="1">
      <c r="A342" s="39"/>
      <c r="B342" s="9"/>
      <c r="C342" s="20">
        <v>4120</v>
      </c>
      <c r="D342" s="16" t="s">
        <v>167</v>
      </c>
      <c r="E342" s="17">
        <v>86</v>
      </c>
      <c r="F342" s="17">
        <v>86</v>
      </c>
      <c r="G342" s="18">
        <f>F342/E342</f>
        <v>1</v>
      </c>
    </row>
    <row r="343" spans="1:7" ht="10.5" customHeight="1">
      <c r="A343" s="39"/>
      <c r="B343" s="9"/>
      <c r="C343" s="20"/>
      <c r="D343" s="16"/>
      <c r="E343" s="17"/>
      <c r="F343" s="17"/>
      <c r="G343" s="18"/>
    </row>
    <row r="344" spans="1:7" ht="10.5" customHeight="1">
      <c r="A344" s="39"/>
      <c r="B344" s="22">
        <v>80146</v>
      </c>
      <c r="C344" s="9"/>
      <c r="D344" s="16" t="s">
        <v>211</v>
      </c>
      <c r="E344" s="17">
        <f>SUM(E346)</f>
        <v>39837</v>
      </c>
      <c r="F344" s="17">
        <f>SUM(F346)</f>
        <v>38749</v>
      </c>
      <c r="G344" s="18">
        <f>F344/E344</f>
        <v>0.9726887064789015</v>
      </c>
    </row>
    <row r="345" spans="1:7" ht="10.5" customHeight="1">
      <c r="A345" s="39"/>
      <c r="B345" s="22"/>
      <c r="C345" s="9"/>
      <c r="D345" s="16"/>
      <c r="E345" s="17"/>
      <c r="F345" s="17"/>
      <c r="G345" s="18"/>
    </row>
    <row r="346" spans="1:7" ht="10.5" customHeight="1">
      <c r="A346" s="39"/>
      <c r="B346" s="9"/>
      <c r="C346" s="9"/>
      <c r="D346" s="16" t="s">
        <v>150</v>
      </c>
      <c r="E346" s="17">
        <f>SUM(E347:E349)</f>
        <v>39837</v>
      </c>
      <c r="F346" s="17">
        <f>SUM(F347:F349)</f>
        <v>38749</v>
      </c>
      <c r="G346" s="18">
        <f>F346/E346</f>
        <v>0.9726887064789015</v>
      </c>
    </row>
    <row r="347" spans="1:7" ht="10.5" customHeight="1">
      <c r="A347" s="39"/>
      <c r="B347" s="9"/>
      <c r="C347" s="20">
        <v>4210</v>
      </c>
      <c r="D347" s="16" t="s">
        <v>157</v>
      </c>
      <c r="E347" s="17">
        <v>6086</v>
      </c>
      <c r="F347" s="17">
        <v>5604</v>
      </c>
      <c r="G347" s="18">
        <f>F347/E347</f>
        <v>0.9208018402891883</v>
      </c>
    </row>
    <row r="348" spans="1:7" ht="10.5" customHeight="1">
      <c r="A348" s="39"/>
      <c r="B348" s="9"/>
      <c r="C348" s="20">
        <v>4300</v>
      </c>
      <c r="D348" s="16" t="s">
        <v>153</v>
      </c>
      <c r="E348" s="17">
        <v>29326</v>
      </c>
      <c r="F348" s="17">
        <v>29144</v>
      </c>
      <c r="G348" s="18">
        <f>F348/E348</f>
        <v>0.9937939030212098</v>
      </c>
    </row>
    <row r="349" spans="1:7" ht="10.5" customHeight="1">
      <c r="A349" s="39"/>
      <c r="B349" s="9"/>
      <c r="C349" s="20">
        <v>4410</v>
      </c>
      <c r="D349" s="16" t="s">
        <v>169</v>
      </c>
      <c r="E349" s="17">
        <v>4425</v>
      </c>
      <c r="F349" s="17">
        <v>4001</v>
      </c>
      <c r="G349" s="18">
        <f>F349/E349</f>
        <v>0.904180790960452</v>
      </c>
    </row>
    <row r="350" spans="1:7" ht="10.5" customHeight="1">
      <c r="A350" s="39"/>
      <c r="B350" s="9"/>
      <c r="C350" s="20"/>
      <c r="D350" s="16"/>
      <c r="E350" s="17"/>
      <c r="F350" s="17"/>
      <c r="G350" s="18"/>
    </row>
    <row r="351" spans="1:7" ht="10.5" customHeight="1">
      <c r="A351" s="39"/>
      <c r="B351" s="22">
        <v>80195</v>
      </c>
      <c r="C351" s="9"/>
      <c r="D351" s="16" t="s">
        <v>16</v>
      </c>
      <c r="E351" s="17">
        <f>SUM(E353)</f>
        <v>77270</v>
      </c>
      <c r="F351" s="17">
        <f>SUM(F353)</f>
        <v>76748</v>
      </c>
      <c r="G351" s="18">
        <f>F351/E351</f>
        <v>0.9932444674517924</v>
      </c>
    </row>
    <row r="352" spans="1:7" ht="10.5" customHeight="1">
      <c r="A352" s="39"/>
      <c r="B352" s="22"/>
      <c r="C352" s="9"/>
      <c r="D352" s="16"/>
      <c r="E352" s="17"/>
      <c r="F352" s="17"/>
      <c r="G352" s="18"/>
    </row>
    <row r="353" spans="1:7" ht="10.5" customHeight="1">
      <c r="A353" s="39"/>
      <c r="B353" s="9"/>
      <c r="C353" s="9"/>
      <c r="D353" s="16" t="s">
        <v>150</v>
      </c>
      <c r="E353" s="17">
        <f>SUM(E354:E355)</f>
        <v>77270</v>
      </c>
      <c r="F353" s="17">
        <f>SUM(F354:F355)</f>
        <v>76748</v>
      </c>
      <c r="G353" s="18">
        <f>F353/E353</f>
        <v>0.9932444674517924</v>
      </c>
    </row>
    <row r="354" spans="1:7" ht="10.5" customHeight="1">
      <c r="A354" s="39"/>
      <c r="B354" s="9"/>
      <c r="C354" s="20">
        <v>4210</v>
      </c>
      <c r="D354" s="16" t="s">
        <v>157</v>
      </c>
      <c r="E354" s="17">
        <v>10000</v>
      </c>
      <c r="F354" s="17">
        <v>10000</v>
      </c>
      <c r="G354" s="18">
        <f>F354/E354</f>
        <v>1</v>
      </c>
    </row>
    <row r="355" spans="1:7" ht="10.5" customHeight="1">
      <c r="A355" s="39"/>
      <c r="B355" s="9"/>
      <c r="C355" s="20">
        <v>4300</v>
      </c>
      <c r="D355" s="16" t="s">
        <v>153</v>
      </c>
      <c r="E355" s="17">
        <v>67270</v>
      </c>
      <c r="F355" s="17">
        <v>66748</v>
      </c>
      <c r="G355" s="18">
        <f>F355/E355</f>
        <v>0.9922402259551063</v>
      </c>
    </row>
    <row r="356" spans="1:7" ht="10.5" customHeight="1">
      <c r="A356" s="39"/>
      <c r="B356" s="9"/>
      <c r="C356" s="20"/>
      <c r="D356" s="16"/>
      <c r="E356" s="17"/>
      <c r="F356" s="40"/>
      <c r="G356" s="18"/>
    </row>
    <row r="357" spans="1:7" ht="10.5" customHeight="1">
      <c r="A357" s="21">
        <v>851</v>
      </c>
      <c r="B357" s="9"/>
      <c r="C357" s="9"/>
      <c r="D357" s="10" t="s">
        <v>112</v>
      </c>
      <c r="E357" s="11">
        <f>SUM(E359,E372)</f>
        <v>169676</v>
      </c>
      <c r="F357" s="11">
        <f>SUM(F359,F372)</f>
        <v>166883</v>
      </c>
      <c r="G357" s="12">
        <f>F357/E357</f>
        <v>0.9835392159173955</v>
      </c>
    </row>
    <row r="358" spans="1:7" ht="10.5" customHeight="1">
      <c r="A358" s="21"/>
      <c r="B358" s="9"/>
      <c r="C358" s="9"/>
      <c r="D358" s="10"/>
      <c r="E358" s="11"/>
      <c r="F358" s="11"/>
      <c r="G358" s="18"/>
    </row>
    <row r="359" spans="1:7" ht="10.5" customHeight="1">
      <c r="A359" s="39"/>
      <c r="B359" s="22">
        <v>85154</v>
      </c>
      <c r="C359" s="9"/>
      <c r="D359" s="16" t="s">
        <v>113</v>
      </c>
      <c r="E359" s="17">
        <f>SUM(E361,E369)</f>
        <v>139676</v>
      </c>
      <c r="F359" s="17">
        <f>SUM(F361,F369)</f>
        <v>138443</v>
      </c>
      <c r="G359" s="18">
        <f>F359/E359</f>
        <v>0.9911724276182021</v>
      </c>
    </row>
    <row r="360" spans="1:7" ht="10.5" customHeight="1">
      <c r="A360" s="39"/>
      <c r="B360" s="22"/>
      <c r="C360" s="9"/>
      <c r="D360" s="16"/>
      <c r="E360" s="17"/>
      <c r="F360" s="17"/>
      <c r="G360" s="18"/>
    </row>
    <row r="361" spans="1:7" ht="10.5" customHeight="1">
      <c r="A361" s="39"/>
      <c r="B361" s="9"/>
      <c r="C361" s="9"/>
      <c r="D361" s="16" t="s">
        <v>150</v>
      </c>
      <c r="E361" s="17">
        <f>SUM(E362:E367)</f>
        <v>107764</v>
      </c>
      <c r="F361" s="17">
        <f>SUM(F362:F367)</f>
        <v>106531</v>
      </c>
      <c r="G361" s="18">
        <f aca="true" t="shared" si="9" ref="G361:G367">F361/E361</f>
        <v>0.9885583311681081</v>
      </c>
    </row>
    <row r="362" spans="1:7" ht="10.5" customHeight="1">
      <c r="A362" s="39"/>
      <c r="B362" s="9"/>
      <c r="C362" s="20">
        <v>4110</v>
      </c>
      <c r="D362" s="16" t="s">
        <v>166</v>
      </c>
      <c r="E362" s="17">
        <v>474</v>
      </c>
      <c r="F362" s="17">
        <v>473</v>
      </c>
      <c r="G362" s="18">
        <f t="shared" si="9"/>
        <v>0.9978902953586498</v>
      </c>
    </row>
    <row r="363" spans="1:7" ht="10.5" customHeight="1">
      <c r="A363" s="39"/>
      <c r="B363" s="9"/>
      <c r="C363" s="20">
        <v>4120</v>
      </c>
      <c r="D363" s="16" t="s">
        <v>167</v>
      </c>
      <c r="E363" s="17">
        <v>68</v>
      </c>
      <c r="F363" s="17">
        <v>67</v>
      </c>
      <c r="G363" s="18">
        <f t="shared" si="9"/>
        <v>0.9852941176470589</v>
      </c>
    </row>
    <row r="364" spans="1:7" ht="10.5" customHeight="1">
      <c r="A364" s="39"/>
      <c r="B364" s="9"/>
      <c r="C364" s="20">
        <v>4210</v>
      </c>
      <c r="D364" s="16" t="s">
        <v>157</v>
      </c>
      <c r="E364" s="17">
        <v>16709</v>
      </c>
      <c r="F364" s="17">
        <v>16708</v>
      </c>
      <c r="G364" s="18">
        <f t="shared" si="9"/>
        <v>0.9999401520138848</v>
      </c>
    </row>
    <row r="365" spans="1:7" ht="10.5" customHeight="1">
      <c r="A365" s="39"/>
      <c r="B365" s="9"/>
      <c r="C365" s="20">
        <v>4260</v>
      </c>
      <c r="D365" s="16" t="s">
        <v>168</v>
      </c>
      <c r="E365" s="17">
        <v>325</v>
      </c>
      <c r="F365" s="17">
        <v>325</v>
      </c>
      <c r="G365" s="18">
        <f t="shared" si="9"/>
        <v>1</v>
      </c>
    </row>
    <row r="366" spans="1:7" ht="10.5" customHeight="1">
      <c r="A366" s="39"/>
      <c r="B366" s="9"/>
      <c r="C366" s="20">
        <v>4300</v>
      </c>
      <c r="D366" s="16" t="s">
        <v>153</v>
      </c>
      <c r="E366" s="17">
        <v>90068</v>
      </c>
      <c r="F366" s="17">
        <v>88838</v>
      </c>
      <c r="G366" s="18">
        <f t="shared" si="9"/>
        <v>0.9863436514633388</v>
      </c>
    </row>
    <row r="367" spans="1:7" ht="10.5" customHeight="1">
      <c r="A367" s="39"/>
      <c r="B367" s="9"/>
      <c r="C367" s="20">
        <v>4410</v>
      </c>
      <c r="D367" s="16" t="s">
        <v>169</v>
      </c>
      <c r="E367" s="17">
        <v>120</v>
      </c>
      <c r="F367" s="17">
        <v>120</v>
      </c>
      <c r="G367" s="18">
        <f t="shared" si="9"/>
        <v>1</v>
      </c>
    </row>
    <row r="368" spans="1:7" ht="10.5" customHeight="1">
      <c r="A368" s="39"/>
      <c r="B368" s="9"/>
      <c r="C368" s="20"/>
      <c r="D368" s="16"/>
      <c r="E368" s="17"/>
      <c r="F368" s="17"/>
      <c r="G368" s="18"/>
    </row>
    <row r="369" spans="1:7" ht="10.5" customHeight="1">
      <c r="A369" s="39"/>
      <c r="B369" s="9"/>
      <c r="C369" s="9"/>
      <c r="D369" s="16" t="s">
        <v>158</v>
      </c>
      <c r="E369" s="17">
        <f>SUM(E370)</f>
        <v>31912</v>
      </c>
      <c r="F369" s="17">
        <f>SUM(F370)</f>
        <v>31912</v>
      </c>
      <c r="G369" s="18">
        <f>F369/E369</f>
        <v>1</v>
      </c>
    </row>
    <row r="370" spans="1:7" ht="10.5" customHeight="1">
      <c r="A370" s="39"/>
      <c r="B370" s="9"/>
      <c r="C370" s="20">
        <v>6050</v>
      </c>
      <c r="D370" s="16" t="s">
        <v>159</v>
      </c>
      <c r="E370" s="17">
        <v>31912</v>
      </c>
      <c r="F370" s="17">
        <v>31912</v>
      </c>
      <c r="G370" s="18">
        <f>F370/E370</f>
        <v>1</v>
      </c>
    </row>
    <row r="371" spans="1:7" ht="10.5" customHeight="1">
      <c r="A371" s="39"/>
      <c r="B371" s="9"/>
      <c r="C371" s="20"/>
      <c r="D371" s="16"/>
      <c r="E371" s="17"/>
      <c r="F371" s="17"/>
      <c r="G371" s="18"/>
    </row>
    <row r="372" spans="1:7" ht="10.5" customHeight="1">
      <c r="A372" s="39"/>
      <c r="B372" s="22">
        <v>85195</v>
      </c>
      <c r="C372" s="9"/>
      <c r="D372" s="16" t="s">
        <v>16</v>
      </c>
      <c r="E372" s="17">
        <f>SUM(E374)</f>
        <v>30000</v>
      </c>
      <c r="F372" s="17">
        <f>SUM(F374)</f>
        <v>28440</v>
      </c>
      <c r="G372" s="18">
        <f>F372/E372</f>
        <v>0.948</v>
      </c>
    </row>
    <row r="373" spans="1:7" ht="10.5" customHeight="1">
      <c r="A373" s="39"/>
      <c r="B373" s="22"/>
      <c r="C373" s="9"/>
      <c r="D373" s="16"/>
      <c r="E373" s="17"/>
      <c r="F373" s="17"/>
      <c r="G373" s="18"/>
    </row>
    <row r="374" spans="1:7" ht="10.5" customHeight="1">
      <c r="A374" s="39"/>
      <c r="B374" s="9"/>
      <c r="C374" s="9"/>
      <c r="D374" s="16" t="s">
        <v>150</v>
      </c>
      <c r="E374" s="17">
        <f>SUM(E375)</f>
        <v>30000</v>
      </c>
      <c r="F374" s="17">
        <f>SUM(F375)</f>
        <v>28440</v>
      </c>
      <c r="G374" s="18">
        <f>F374/E374</f>
        <v>0.948</v>
      </c>
    </row>
    <row r="375" spans="1:7" ht="10.5" customHeight="1">
      <c r="A375" s="39"/>
      <c r="B375" s="9"/>
      <c r="C375" s="20">
        <v>4300</v>
      </c>
      <c r="D375" s="16" t="s">
        <v>153</v>
      </c>
      <c r="E375" s="17">
        <v>30000</v>
      </c>
      <c r="F375" s="17">
        <v>28440</v>
      </c>
      <c r="G375" s="18">
        <f>F375/E375</f>
        <v>0.948</v>
      </c>
    </row>
    <row r="376" spans="1:7" ht="10.5" customHeight="1">
      <c r="A376" s="39"/>
      <c r="B376" s="9"/>
      <c r="C376" s="20"/>
      <c r="D376" s="16"/>
      <c r="E376" s="17"/>
      <c r="F376" s="40"/>
      <c r="G376" s="18"/>
    </row>
    <row r="377" spans="1:7" ht="10.5" customHeight="1">
      <c r="A377" s="21">
        <v>852</v>
      </c>
      <c r="B377" s="9"/>
      <c r="C377" s="9"/>
      <c r="D377" s="10" t="s">
        <v>115</v>
      </c>
      <c r="E377" s="11">
        <f>SUM(E379,E395,E401,E407,E412,E417,E434,E441)</f>
        <v>3634872</v>
      </c>
      <c r="F377" s="11">
        <f>SUM(F379,F395,F401,F407,F412,F417,F434,F441)</f>
        <v>3508325</v>
      </c>
      <c r="G377" s="12">
        <f>F377/E377</f>
        <v>0.9651852940076019</v>
      </c>
    </row>
    <row r="378" spans="1:7" ht="10.5" customHeight="1">
      <c r="A378" s="21"/>
      <c r="B378" s="9"/>
      <c r="C378" s="9"/>
      <c r="D378" s="10"/>
      <c r="E378" s="11"/>
      <c r="F378" s="11"/>
      <c r="G378" s="18"/>
    </row>
    <row r="379" spans="1:7" ht="12" customHeight="1">
      <c r="A379" s="39"/>
      <c r="B379" s="22">
        <v>85212</v>
      </c>
      <c r="C379" s="9"/>
      <c r="D379" s="16" t="s">
        <v>212</v>
      </c>
      <c r="E379" s="17">
        <f>SUM(E382,E392)</f>
        <v>1868454</v>
      </c>
      <c r="F379" s="17">
        <f>SUM(F382,F392)</f>
        <v>1848773</v>
      </c>
      <c r="G379" s="18">
        <f>F379/E379</f>
        <v>0.9894666927845159</v>
      </c>
    </row>
    <row r="380" spans="1:7" ht="12" customHeight="1">
      <c r="A380" s="39"/>
      <c r="B380" s="9"/>
      <c r="C380" s="9"/>
      <c r="D380" s="16" t="s">
        <v>213</v>
      </c>
      <c r="E380" s="13"/>
      <c r="F380" s="13"/>
      <c r="G380" s="18"/>
    </row>
    <row r="381" spans="1:7" ht="12" customHeight="1">
      <c r="A381" s="39"/>
      <c r="B381" s="9"/>
      <c r="C381" s="9"/>
      <c r="D381" s="16"/>
      <c r="E381" s="13"/>
      <c r="F381" s="13"/>
      <c r="G381" s="18"/>
    </row>
    <row r="382" spans="1:7" ht="10.5" customHeight="1">
      <c r="A382" s="39"/>
      <c r="B382" s="9"/>
      <c r="C382" s="9"/>
      <c r="D382" s="16" t="s">
        <v>150</v>
      </c>
      <c r="E382" s="17">
        <f>SUM(E383:E390)</f>
        <v>1859089</v>
      </c>
      <c r="F382" s="17">
        <f>SUM(F383:F390)</f>
        <v>1839408</v>
      </c>
      <c r="G382" s="18">
        <f aca="true" t="shared" si="10" ref="G382:G390">F382/E382</f>
        <v>0.9894136321606981</v>
      </c>
    </row>
    <row r="383" spans="1:7" ht="10.5" customHeight="1">
      <c r="A383" s="39"/>
      <c r="B383" s="9"/>
      <c r="C383" s="20">
        <v>3110</v>
      </c>
      <c r="D383" s="16" t="s">
        <v>214</v>
      </c>
      <c r="E383" s="17">
        <v>1780500</v>
      </c>
      <c r="F383" s="17">
        <v>1761613</v>
      </c>
      <c r="G383" s="18">
        <f t="shared" si="10"/>
        <v>0.9893923055321538</v>
      </c>
    </row>
    <row r="384" spans="1:7" ht="10.5" customHeight="1">
      <c r="A384" s="39"/>
      <c r="B384" s="9"/>
      <c r="C384" s="20">
        <v>4010</v>
      </c>
      <c r="D384" s="16" t="s">
        <v>164</v>
      </c>
      <c r="E384" s="17">
        <v>25443</v>
      </c>
      <c r="F384" s="17">
        <v>25443</v>
      </c>
      <c r="G384" s="18">
        <f t="shared" si="10"/>
        <v>1</v>
      </c>
    </row>
    <row r="385" spans="1:7" ht="10.5" customHeight="1">
      <c r="A385" s="39"/>
      <c r="B385" s="9"/>
      <c r="C385" s="20">
        <v>4110</v>
      </c>
      <c r="D385" s="16" t="s">
        <v>166</v>
      </c>
      <c r="E385" s="17">
        <v>39928</v>
      </c>
      <c r="F385" s="17">
        <v>39520</v>
      </c>
      <c r="G385" s="18">
        <f t="shared" si="10"/>
        <v>0.9897816068924064</v>
      </c>
    </row>
    <row r="386" spans="1:7" ht="10.5" customHeight="1">
      <c r="A386" s="39"/>
      <c r="B386" s="9"/>
      <c r="C386" s="20">
        <v>4120</v>
      </c>
      <c r="D386" s="16" t="s">
        <v>167</v>
      </c>
      <c r="E386" s="17">
        <v>893</v>
      </c>
      <c r="F386" s="17">
        <v>893</v>
      </c>
      <c r="G386" s="18">
        <f t="shared" si="10"/>
        <v>1</v>
      </c>
    </row>
    <row r="387" spans="1:7" ht="10.5" customHeight="1">
      <c r="A387" s="39"/>
      <c r="B387" s="9"/>
      <c r="C387" s="20">
        <v>4210</v>
      </c>
      <c r="D387" s="16" t="s">
        <v>157</v>
      </c>
      <c r="E387" s="17">
        <v>5508</v>
      </c>
      <c r="F387" s="17">
        <v>5507</v>
      </c>
      <c r="G387" s="18">
        <f t="shared" si="10"/>
        <v>0.9998184458968773</v>
      </c>
    </row>
    <row r="388" spans="1:7" ht="10.5" customHeight="1">
      <c r="A388" s="39"/>
      <c r="B388" s="9"/>
      <c r="C388" s="20">
        <v>4300</v>
      </c>
      <c r="D388" s="16" t="s">
        <v>153</v>
      </c>
      <c r="E388" s="17">
        <v>5038</v>
      </c>
      <c r="F388" s="17">
        <v>4690</v>
      </c>
      <c r="G388" s="18">
        <f t="shared" si="10"/>
        <v>0.9309249702262803</v>
      </c>
    </row>
    <row r="389" spans="1:7" ht="10.5" customHeight="1">
      <c r="A389" s="39"/>
      <c r="B389" s="9"/>
      <c r="C389" s="20">
        <v>4410</v>
      </c>
      <c r="D389" s="16" t="s">
        <v>169</v>
      </c>
      <c r="E389" s="17">
        <v>300</v>
      </c>
      <c r="F389" s="17">
        <v>264</v>
      </c>
      <c r="G389" s="18">
        <f t="shared" si="10"/>
        <v>0.88</v>
      </c>
    </row>
    <row r="390" spans="1:7" ht="10.5" customHeight="1">
      <c r="A390" s="39"/>
      <c r="B390" s="9"/>
      <c r="C390" s="20">
        <v>4440</v>
      </c>
      <c r="D390" s="16" t="s">
        <v>171</v>
      </c>
      <c r="E390" s="17">
        <v>1479</v>
      </c>
      <c r="F390" s="17">
        <v>1478</v>
      </c>
      <c r="G390" s="18">
        <f t="shared" si="10"/>
        <v>0.9993238674780257</v>
      </c>
    </row>
    <row r="391" spans="1:7" ht="10.5" customHeight="1">
      <c r="A391" s="39"/>
      <c r="B391" s="9"/>
      <c r="C391" s="20"/>
      <c r="D391" s="16"/>
      <c r="E391" s="17"/>
      <c r="F391" s="17"/>
      <c r="G391" s="18"/>
    </row>
    <row r="392" spans="1:7" ht="10.5" customHeight="1">
      <c r="A392" s="39"/>
      <c r="B392" s="9"/>
      <c r="C392" s="9"/>
      <c r="D392" s="16" t="s">
        <v>158</v>
      </c>
      <c r="E392" s="17">
        <f>SUM(E393)</f>
        <v>9365</v>
      </c>
      <c r="F392" s="17">
        <f>SUM(F393)</f>
        <v>9365</v>
      </c>
      <c r="G392" s="18">
        <f>F392/E392</f>
        <v>1</v>
      </c>
    </row>
    <row r="393" spans="1:7" ht="10.5" customHeight="1">
      <c r="A393" s="39"/>
      <c r="B393" s="9"/>
      <c r="C393" s="20">
        <v>6050</v>
      </c>
      <c r="D393" s="16" t="s">
        <v>159</v>
      </c>
      <c r="E393" s="17">
        <v>9365</v>
      </c>
      <c r="F393" s="17">
        <v>9365</v>
      </c>
      <c r="G393" s="18">
        <f>F393/E393</f>
        <v>1</v>
      </c>
    </row>
    <row r="394" spans="1:7" ht="10.5" customHeight="1">
      <c r="A394" s="39"/>
      <c r="B394" s="9"/>
      <c r="C394" s="20"/>
      <c r="D394" s="16"/>
      <c r="E394" s="17"/>
      <c r="F394" s="17"/>
      <c r="G394" s="18"/>
    </row>
    <row r="395" spans="1:7" ht="12" customHeight="1">
      <c r="A395" s="39"/>
      <c r="B395" s="22">
        <v>85213</v>
      </c>
      <c r="C395" s="9"/>
      <c r="D395" s="16" t="s">
        <v>215</v>
      </c>
      <c r="E395" s="17">
        <f>SUM(E398)</f>
        <v>24000</v>
      </c>
      <c r="F395" s="17">
        <f>SUM(F398)</f>
        <v>19670</v>
      </c>
      <c r="G395" s="18">
        <f>F395/E395</f>
        <v>0.8195833333333333</v>
      </c>
    </row>
    <row r="396" spans="1:7" ht="12" customHeight="1">
      <c r="A396" s="39"/>
      <c r="B396" s="9"/>
      <c r="C396" s="9"/>
      <c r="D396" s="16" t="s">
        <v>216</v>
      </c>
      <c r="E396" s="13"/>
      <c r="F396" s="13"/>
      <c r="G396" s="18"/>
    </row>
    <row r="397" spans="1:7" ht="12" customHeight="1">
      <c r="A397" s="39"/>
      <c r="B397" s="9"/>
      <c r="C397" s="9"/>
      <c r="D397" s="16" t="s">
        <v>217</v>
      </c>
      <c r="E397" s="13"/>
      <c r="F397" s="13"/>
      <c r="G397" s="18"/>
    </row>
    <row r="398" spans="1:7" ht="10.5" customHeight="1">
      <c r="A398" s="39"/>
      <c r="B398" s="9"/>
      <c r="C398" s="9"/>
      <c r="D398" s="16" t="s">
        <v>150</v>
      </c>
      <c r="E398" s="17">
        <f>SUM(E399)</f>
        <v>24000</v>
      </c>
      <c r="F398" s="17">
        <f>SUM(F399)</f>
        <v>19670</v>
      </c>
      <c r="G398" s="18">
        <f>F398/E398</f>
        <v>0.8195833333333333</v>
      </c>
    </row>
    <row r="399" spans="1:7" ht="10.5" customHeight="1">
      <c r="A399" s="39"/>
      <c r="B399" s="9"/>
      <c r="C399" s="20">
        <v>4130</v>
      </c>
      <c r="D399" s="16" t="s">
        <v>218</v>
      </c>
      <c r="E399" s="17">
        <v>24000</v>
      </c>
      <c r="F399" s="17">
        <v>19670</v>
      </c>
      <c r="G399" s="18">
        <f>F399/E399</f>
        <v>0.8195833333333333</v>
      </c>
    </row>
    <row r="400" spans="1:7" ht="10.5" customHeight="1">
      <c r="A400" s="39"/>
      <c r="B400" s="9"/>
      <c r="C400" s="20"/>
      <c r="D400" s="16"/>
      <c r="E400" s="17"/>
      <c r="F400" s="17"/>
      <c r="G400" s="18"/>
    </row>
    <row r="401" spans="1:7" ht="10.5" customHeight="1">
      <c r="A401" s="39"/>
      <c r="B401" s="22">
        <v>85214</v>
      </c>
      <c r="C401" s="9"/>
      <c r="D401" s="16" t="s">
        <v>121</v>
      </c>
      <c r="E401" s="17">
        <f>SUM(E403)</f>
        <v>733281</v>
      </c>
      <c r="F401" s="17">
        <f>SUM(F403)</f>
        <v>633983</v>
      </c>
      <c r="G401" s="18">
        <f>F401/E401</f>
        <v>0.864583972583498</v>
      </c>
    </row>
    <row r="402" spans="1:7" ht="10.5" customHeight="1">
      <c r="A402" s="39"/>
      <c r="B402" s="22"/>
      <c r="C402" s="9"/>
      <c r="D402" s="16"/>
      <c r="E402" s="17"/>
      <c r="F402" s="17"/>
      <c r="G402" s="18"/>
    </row>
    <row r="403" spans="1:7" ht="10.5" customHeight="1">
      <c r="A403" s="39"/>
      <c r="B403" s="9"/>
      <c r="C403" s="9"/>
      <c r="D403" s="16" t="s">
        <v>150</v>
      </c>
      <c r="E403" s="17">
        <f>SUM(E404:E405)</f>
        <v>733281</v>
      </c>
      <c r="F403" s="17">
        <f>SUM(F404:F405)</f>
        <v>633983</v>
      </c>
      <c r="G403" s="18">
        <f>F403/E403</f>
        <v>0.864583972583498</v>
      </c>
    </row>
    <row r="404" spans="1:7" ht="10.5" customHeight="1">
      <c r="A404" s="39"/>
      <c r="B404" s="9"/>
      <c r="C404" s="20">
        <v>3110</v>
      </c>
      <c r="D404" s="16" t="s">
        <v>214</v>
      </c>
      <c r="E404" s="17">
        <v>717359</v>
      </c>
      <c r="F404" s="17">
        <v>618062</v>
      </c>
      <c r="G404" s="18">
        <f>F404/E404</f>
        <v>0.8615797668949577</v>
      </c>
    </row>
    <row r="405" spans="1:7" ht="10.5" customHeight="1">
      <c r="A405" s="39"/>
      <c r="B405" s="9"/>
      <c r="C405" s="20">
        <v>4110</v>
      </c>
      <c r="D405" s="16" t="s">
        <v>166</v>
      </c>
      <c r="E405" s="17">
        <v>15922</v>
      </c>
      <c r="F405" s="17">
        <v>15921</v>
      </c>
      <c r="G405" s="18">
        <f>F405/E405</f>
        <v>0.9999371938198719</v>
      </c>
    </row>
    <row r="406" spans="1:7" ht="10.5" customHeight="1">
      <c r="A406" s="39"/>
      <c r="B406" s="9"/>
      <c r="C406" s="20"/>
      <c r="D406" s="16"/>
      <c r="E406" s="17"/>
      <c r="F406" s="17"/>
      <c r="G406" s="18"/>
    </row>
    <row r="407" spans="1:7" ht="10.5" customHeight="1">
      <c r="A407" s="39"/>
      <c r="B407" s="22">
        <v>85215</v>
      </c>
      <c r="C407" s="9"/>
      <c r="D407" s="16" t="s">
        <v>219</v>
      </c>
      <c r="E407" s="17">
        <f>SUM(E409)</f>
        <v>475274</v>
      </c>
      <c r="F407" s="17">
        <f>SUM(F409)</f>
        <v>475274</v>
      </c>
      <c r="G407" s="18">
        <f>F407/E407</f>
        <v>1</v>
      </c>
    </row>
    <row r="408" spans="1:7" ht="10.5" customHeight="1">
      <c r="A408" s="39"/>
      <c r="B408" s="22"/>
      <c r="C408" s="9"/>
      <c r="D408" s="16"/>
      <c r="E408" s="17"/>
      <c r="F408" s="17"/>
      <c r="G408" s="18"/>
    </row>
    <row r="409" spans="1:7" ht="10.5" customHeight="1">
      <c r="A409" s="39"/>
      <c r="B409" s="9"/>
      <c r="C409" s="9"/>
      <c r="D409" s="16" t="s">
        <v>150</v>
      </c>
      <c r="E409" s="17">
        <f>SUM(E410)</f>
        <v>475274</v>
      </c>
      <c r="F409" s="17">
        <f>SUM(F410)</f>
        <v>475274</v>
      </c>
      <c r="G409" s="18">
        <f>F409/E409</f>
        <v>1</v>
      </c>
    </row>
    <row r="410" spans="1:7" ht="10.5" customHeight="1">
      <c r="A410" s="39"/>
      <c r="B410" s="9"/>
      <c r="C410" s="20">
        <v>3110</v>
      </c>
      <c r="D410" s="16" t="s">
        <v>214</v>
      </c>
      <c r="E410" s="17">
        <v>475274</v>
      </c>
      <c r="F410" s="17">
        <v>475274</v>
      </c>
      <c r="G410" s="18">
        <f>F410/E410</f>
        <v>1</v>
      </c>
    </row>
    <row r="411" spans="1:7" ht="10.5" customHeight="1">
      <c r="A411" s="39"/>
      <c r="B411" s="9"/>
      <c r="C411" s="20"/>
      <c r="D411" s="16"/>
      <c r="E411" s="17"/>
      <c r="F411" s="17"/>
      <c r="G411" s="18"/>
    </row>
    <row r="412" spans="1:7" ht="10.5" customHeight="1">
      <c r="A412" s="39"/>
      <c r="B412" s="22">
        <v>85216</v>
      </c>
      <c r="C412" s="9"/>
      <c r="D412" s="16" t="s">
        <v>122</v>
      </c>
      <c r="E412" s="17">
        <f>SUM(E414)</f>
        <v>11915</v>
      </c>
      <c r="F412" s="17">
        <f>SUM(F414)</f>
        <v>11915</v>
      </c>
      <c r="G412" s="18">
        <f>F412/E412</f>
        <v>1</v>
      </c>
    </row>
    <row r="413" spans="1:7" ht="10.5" customHeight="1">
      <c r="A413" s="39"/>
      <c r="B413" s="22"/>
      <c r="C413" s="9"/>
      <c r="D413" s="16"/>
      <c r="E413" s="17"/>
      <c r="F413" s="17"/>
      <c r="G413" s="18"/>
    </row>
    <row r="414" spans="1:7" ht="10.5" customHeight="1">
      <c r="A414" s="39"/>
      <c r="B414" s="9"/>
      <c r="C414" s="9"/>
      <c r="D414" s="16" t="s">
        <v>150</v>
      </c>
      <c r="E414" s="17">
        <f>SUM(E415)</f>
        <v>11915</v>
      </c>
      <c r="F414" s="17">
        <f>SUM(F415)</f>
        <v>11915</v>
      </c>
      <c r="G414" s="18">
        <f>F414/E414</f>
        <v>1</v>
      </c>
    </row>
    <row r="415" spans="1:7" ht="10.5" customHeight="1">
      <c r="A415" s="39"/>
      <c r="B415" s="9"/>
      <c r="C415" s="20">
        <v>3110</v>
      </c>
      <c r="D415" s="16" t="s">
        <v>214</v>
      </c>
      <c r="E415" s="17">
        <v>11915</v>
      </c>
      <c r="F415" s="17">
        <v>11915</v>
      </c>
      <c r="G415" s="18">
        <f>F415/E415</f>
        <v>1</v>
      </c>
    </row>
    <row r="416" spans="1:7" ht="10.5" customHeight="1">
      <c r="A416" s="39"/>
      <c r="B416" s="9"/>
      <c r="C416" s="20"/>
      <c r="D416" s="16"/>
      <c r="E416" s="17"/>
      <c r="F416" s="17"/>
      <c r="G416" s="18"/>
    </row>
    <row r="417" spans="1:7" ht="10.5" customHeight="1">
      <c r="A417" s="39"/>
      <c r="B417" s="22">
        <v>85219</v>
      </c>
      <c r="C417" s="9"/>
      <c r="D417" s="16" t="s">
        <v>123</v>
      </c>
      <c r="E417" s="17">
        <f>SUM(E419,E431)</f>
        <v>482930</v>
      </c>
      <c r="F417" s="17">
        <f>SUM(F419,F431)</f>
        <v>482930</v>
      </c>
      <c r="G417" s="18">
        <f>F417/E417</f>
        <v>1</v>
      </c>
    </row>
    <row r="418" spans="1:7" ht="10.5" customHeight="1">
      <c r="A418" s="39"/>
      <c r="B418" s="22"/>
      <c r="C418" s="9"/>
      <c r="D418" s="16"/>
      <c r="E418" s="17"/>
      <c r="F418" s="17"/>
      <c r="G418" s="18"/>
    </row>
    <row r="419" spans="1:7" ht="10.5" customHeight="1">
      <c r="A419" s="39"/>
      <c r="B419" s="9"/>
      <c r="C419" s="9"/>
      <c r="D419" s="16" t="s">
        <v>150</v>
      </c>
      <c r="E419" s="17">
        <f>SUM(E420:E429)</f>
        <v>473983</v>
      </c>
      <c r="F419" s="17">
        <f>SUM(F420:F429)</f>
        <v>473983</v>
      </c>
      <c r="G419" s="18">
        <f aca="true" t="shared" si="11" ref="G419:G429">F419/E419</f>
        <v>1</v>
      </c>
    </row>
    <row r="420" spans="1:7" ht="10.5" customHeight="1">
      <c r="A420" s="39"/>
      <c r="B420" s="9"/>
      <c r="C420" s="20">
        <v>3020</v>
      </c>
      <c r="D420" s="16" t="s">
        <v>180</v>
      </c>
      <c r="E420" s="17">
        <v>1826</v>
      </c>
      <c r="F420" s="17">
        <v>1826</v>
      </c>
      <c r="G420" s="18">
        <f t="shared" si="11"/>
        <v>1</v>
      </c>
    </row>
    <row r="421" spans="1:7" ht="10.5" customHeight="1">
      <c r="A421" s="39"/>
      <c r="B421" s="9"/>
      <c r="C421" s="20">
        <v>4010</v>
      </c>
      <c r="D421" s="16" t="s">
        <v>164</v>
      </c>
      <c r="E421" s="17">
        <v>312597</v>
      </c>
      <c r="F421" s="17">
        <v>312597</v>
      </c>
      <c r="G421" s="18">
        <f t="shared" si="11"/>
        <v>1</v>
      </c>
    </row>
    <row r="422" spans="1:7" ht="10.5" customHeight="1">
      <c r="A422" s="39"/>
      <c r="B422" s="9"/>
      <c r="C422" s="20">
        <v>4040</v>
      </c>
      <c r="D422" s="16" t="s">
        <v>165</v>
      </c>
      <c r="E422" s="17">
        <v>24170</v>
      </c>
      <c r="F422" s="17">
        <v>24170</v>
      </c>
      <c r="G422" s="18">
        <f t="shared" si="11"/>
        <v>1</v>
      </c>
    </row>
    <row r="423" spans="1:7" ht="10.5" customHeight="1">
      <c r="A423" s="39"/>
      <c r="B423" s="9"/>
      <c r="C423" s="20">
        <v>4110</v>
      </c>
      <c r="D423" s="16" t="s">
        <v>166</v>
      </c>
      <c r="E423" s="17">
        <v>59150</v>
      </c>
      <c r="F423" s="17">
        <v>59150</v>
      </c>
      <c r="G423" s="18">
        <f t="shared" si="11"/>
        <v>1</v>
      </c>
    </row>
    <row r="424" spans="1:7" ht="10.5" customHeight="1">
      <c r="A424" s="39"/>
      <c r="B424" s="9"/>
      <c r="C424" s="20">
        <v>4120</v>
      </c>
      <c r="D424" s="16" t="s">
        <v>167</v>
      </c>
      <c r="E424" s="17">
        <v>8785</v>
      </c>
      <c r="F424" s="17">
        <v>8785</v>
      </c>
      <c r="G424" s="18">
        <f t="shared" si="11"/>
        <v>1</v>
      </c>
    </row>
    <row r="425" spans="1:7" ht="10.5" customHeight="1">
      <c r="A425" s="39"/>
      <c r="B425" s="9"/>
      <c r="C425" s="20">
        <v>4210</v>
      </c>
      <c r="D425" s="16" t="s">
        <v>157</v>
      </c>
      <c r="E425" s="17">
        <v>31863</v>
      </c>
      <c r="F425" s="17">
        <v>31863</v>
      </c>
      <c r="G425" s="18">
        <f t="shared" si="11"/>
        <v>1</v>
      </c>
    </row>
    <row r="426" spans="1:7" ht="10.5" customHeight="1">
      <c r="A426" s="39"/>
      <c r="B426" s="9"/>
      <c r="C426" s="20">
        <v>4260</v>
      </c>
      <c r="D426" s="16" t="s">
        <v>168</v>
      </c>
      <c r="E426" s="17">
        <v>3975</v>
      </c>
      <c r="F426" s="17">
        <v>3975</v>
      </c>
      <c r="G426" s="18">
        <f t="shared" si="11"/>
        <v>1</v>
      </c>
    </row>
    <row r="427" spans="1:7" ht="10.5" customHeight="1">
      <c r="A427" s="39"/>
      <c r="B427" s="9"/>
      <c r="C427" s="20">
        <v>4300</v>
      </c>
      <c r="D427" s="16" t="s">
        <v>153</v>
      </c>
      <c r="E427" s="17">
        <v>16564</v>
      </c>
      <c r="F427" s="17">
        <v>16564</v>
      </c>
      <c r="G427" s="18">
        <f t="shared" si="11"/>
        <v>1</v>
      </c>
    </row>
    <row r="428" spans="1:7" ht="10.5" customHeight="1">
      <c r="A428" s="39"/>
      <c r="B428" s="9"/>
      <c r="C428" s="20">
        <v>4410</v>
      </c>
      <c r="D428" s="16" t="s">
        <v>169</v>
      </c>
      <c r="E428" s="17">
        <v>2617</v>
      </c>
      <c r="F428" s="17">
        <v>2617</v>
      </c>
      <c r="G428" s="18">
        <f t="shared" si="11"/>
        <v>1</v>
      </c>
    </row>
    <row r="429" spans="1:7" ht="10.5" customHeight="1">
      <c r="A429" s="39"/>
      <c r="B429" s="9"/>
      <c r="C429" s="20">
        <v>4440</v>
      </c>
      <c r="D429" s="16" t="s">
        <v>171</v>
      </c>
      <c r="E429" s="17">
        <v>12436</v>
      </c>
      <c r="F429" s="17">
        <v>12436</v>
      </c>
      <c r="G429" s="18">
        <f t="shared" si="11"/>
        <v>1</v>
      </c>
    </row>
    <row r="430" spans="1:7" ht="10.5" customHeight="1">
      <c r="A430" s="39"/>
      <c r="B430" s="9"/>
      <c r="C430" s="20"/>
      <c r="D430" s="16"/>
      <c r="E430" s="17"/>
      <c r="F430" s="17"/>
      <c r="G430" s="18"/>
    </row>
    <row r="431" spans="1:7" ht="10.5" customHeight="1">
      <c r="A431" s="39"/>
      <c r="B431" s="9"/>
      <c r="C431" s="9"/>
      <c r="D431" s="16" t="s">
        <v>158</v>
      </c>
      <c r="E431" s="17">
        <f>SUM(E432)</f>
        <v>8947</v>
      </c>
      <c r="F431" s="17">
        <f>SUM(F432)</f>
        <v>8947</v>
      </c>
      <c r="G431" s="18">
        <f>F431/E431</f>
        <v>1</v>
      </c>
    </row>
    <row r="432" spans="1:7" ht="10.5" customHeight="1">
      <c r="A432" s="39"/>
      <c r="B432" s="9"/>
      <c r="C432" s="20">
        <v>6050</v>
      </c>
      <c r="D432" s="16" t="s">
        <v>159</v>
      </c>
      <c r="E432" s="17">
        <v>8947</v>
      </c>
      <c r="F432" s="17">
        <v>8947</v>
      </c>
      <c r="G432" s="18">
        <f>F432/E432</f>
        <v>1</v>
      </c>
    </row>
    <row r="433" spans="1:7" ht="10.5" customHeight="1">
      <c r="A433" s="39"/>
      <c r="B433" s="9"/>
      <c r="C433" s="20"/>
      <c r="D433" s="16"/>
      <c r="E433" s="17"/>
      <c r="F433" s="17"/>
      <c r="G433" s="18"/>
    </row>
    <row r="434" spans="1:7" ht="10.5" customHeight="1">
      <c r="A434" s="39"/>
      <c r="B434" s="22">
        <v>85228</v>
      </c>
      <c r="C434" s="9"/>
      <c r="D434" s="16" t="s">
        <v>124</v>
      </c>
      <c r="E434" s="17">
        <f>SUM(E436)</f>
        <v>1018</v>
      </c>
      <c r="F434" s="17">
        <f>SUM(F436)</f>
        <v>1018</v>
      </c>
      <c r="G434" s="18">
        <f>F434/E434</f>
        <v>1</v>
      </c>
    </row>
    <row r="435" spans="1:7" ht="10.5" customHeight="1">
      <c r="A435" s="39"/>
      <c r="B435" s="22"/>
      <c r="C435" s="9"/>
      <c r="D435" s="16"/>
      <c r="E435" s="17"/>
      <c r="F435" s="17"/>
      <c r="G435" s="18"/>
    </row>
    <row r="436" spans="1:7" ht="10.5" customHeight="1">
      <c r="A436" s="39"/>
      <c r="B436" s="9"/>
      <c r="C436" s="9"/>
      <c r="D436" s="16" t="s">
        <v>150</v>
      </c>
      <c r="E436" s="17">
        <f>SUM(E437:E439)</f>
        <v>1018</v>
      </c>
      <c r="F436" s="17">
        <f>SUM(F437:F439)</f>
        <v>1018</v>
      </c>
      <c r="G436" s="18">
        <f>F436/E436</f>
        <v>1</v>
      </c>
    </row>
    <row r="437" spans="1:7" ht="10.5" customHeight="1">
      <c r="A437" s="39"/>
      <c r="B437" s="9"/>
      <c r="C437" s="20">
        <v>4110</v>
      </c>
      <c r="D437" s="16" t="s">
        <v>166</v>
      </c>
      <c r="E437" s="17">
        <v>152</v>
      </c>
      <c r="F437" s="17">
        <v>152</v>
      </c>
      <c r="G437" s="18">
        <f>F437/E437</f>
        <v>1</v>
      </c>
    </row>
    <row r="438" spans="1:7" ht="10.5" customHeight="1">
      <c r="A438" s="39"/>
      <c r="B438" s="9"/>
      <c r="C438" s="20">
        <v>4120</v>
      </c>
      <c r="D438" s="16" t="s">
        <v>167</v>
      </c>
      <c r="E438" s="17">
        <v>21</v>
      </c>
      <c r="F438" s="17">
        <v>21</v>
      </c>
      <c r="G438" s="18">
        <f>F438/E438</f>
        <v>1</v>
      </c>
    </row>
    <row r="439" spans="1:7" ht="10.5" customHeight="1">
      <c r="A439" s="39"/>
      <c r="B439" s="9"/>
      <c r="C439" s="20">
        <v>4300</v>
      </c>
      <c r="D439" s="16" t="s">
        <v>153</v>
      </c>
      <c r="E439" s="17">
        <v>845</v>
      </c>
      <c r="F439" s="17">
        <v>845</v>
      </c>
      <c r="G439" s="18">
        <f>F439/E439</f>
        <v>1</v>
      </c>
    </row>
    <row r="440" spans="1:7" ht="10.5" customHeight="1">
      <c r="A440" s="39"/>
      <c r="B440" s="9"/>
      <c r="C440" s="20"/>
      <c r="D440" s="16"/>
      <c r="E440" s="17"/>
      <c r="F440" s="17"/>
      <c r="G440" s="18"/>
    </row>
    <row r="441" spans="1:7" ht="10.5" customHeight="1">
      <c r="A441" s="39"/>
      <c r="B441" s="22">
        <v>85295</v>
      </c>
      <c r="C441" s="9"/>
      <c r="D441" s="16" t="s">
        <v>16</v>
      </c>
      <c r="E441" s="17">
        <f>SUM(E443)</f>
        <v>38000</v>
      </c>
      <c r="F441" s="17">
        <f>SUM(F443)</f>
        <v>34762</v>
      </c>
      <c r="G441" s="18">
        <f>F441/E441</f>
        <v>0.9147894736842105</v>
      </c>
    </row>
    <row r="442" spans="1:7" ht="10.5" customHeight="1">
      <c r="A442" s="39"/>
      <c r="B442" s="22"/>
      <c r="C442" s="9"/>
      <c r="D442" s="16"/>
      <c r="E442" s="17"/>
      <c r="F442" s="17"/>
      <c r="G442" s="18"/>
    </row>
    <row r="443" spans="1:7" ht="10.5" customHeight="1">
      <c r="A443" s="39"/>
      <c r="B443" s="9"/>
      <c r="C443" s="9"/>
      <c r="D443" s="16" t="s">
        <v>150</v>
      </c>
      <c r="E443" s="17">
        <f>SUM(E444)</f>
        <v>38000</v>
      </c>
      <c r="F443" s="17">
        <f>SUM(F444)</f>
        <v>34762</v>
      </c>
      <c r="G443" s="18">
        <f>F443/E443</f>
        <v>0.9147894736842105</v>
      </c>
    </row>
    <row r="444" spans="1:7" ht="10.5" customHeight="1">
      <c r="A444" s="39"/>
      <c r="B444" s="9"/>
      <c r="C444" s="20">
        <v>3110</v>
      </c>
      <c r="D444" s="16" t="s">
        <v>214</v>
      </c>
      <c r="E444" s="17">
        <v>38000</v>
      </c>
      <c r="F444" s="17">
        <v>34762</v>
      </c>
      <c r="G444" s="18">
        <f>F444/E444</f>
        <v>0.9147894736842105</v>
      </c>
    </row>
    <row r="445" spans="1:7" ht="10.5" customHeight="1">
      <c r="A445" s="39"/>
      <c r="B445" s="9"/>
      <c r="C445" s="20"/>
      <c r="D445" s="16"/>
      <c r="E445" s="17"/>
      <c r="F445" s="40"/>
      <c r="G445" s="18"/>
    </row>
    <row r="446" spans="1:7" ht="10.5" customHeight="1">
      <c r="A446" s="21">
        <v>854</v>
      </c>
      <c r="B446" s="9"/>
      <c r="C446" s="9"/>
      <c r="D446" s="10" t="s">
        <v>220</v>
      </c>
      <c r="E446" s="11">
        <f>SUM(E448,E457)</f>
        <v>530951</v>
      </c>
      <c r="F446" s="11">
        <f>SUM(F448,F457)</f>
        <v>526781</v>
      </c>
      <c r="G446" s="12">
        <f>F446/E446</f>
        <v>0.9921461679138</v>
      </c>
    </row>
    <row r="447" spans="1:7" ht="10.5" customHeight="1">
      <c r="A447" s="21"/>
      <c r="B447" s="9"/>
      <c r="C447" s="9"/>
      <c r="D447" s="10"/>
      <c r="E447" s="11"/>
      <c r="F447" s="11"/>
      <c r="G447" s="18"/>
    </row>
    <row r="448" spans="1:7" ht="10.5" customHeight="1">
      <c r="A448" s="39"/>
      <c r="B448" s="22">
        <v>85401</v>
      </c>
      <c r="C448" s="9"/>
      <c r="D448" s="16" t="s">
        <v>221</v>
      </c>
      <c r="E448" s="17">
        <f>SUM(E450)</f>
        <v>528401</v>
      </c>
      <c r="F448" s="17">
        <f>SUM(F450)</f>
        <v>524717</v>
      </c>
      <c r="G448" s="18">
        <f>F448/E448</f>
        <v>0.9930280222785347</v>
      </c>
    </row>
    <row r="449" spans="1:7" ht="10.5" customHeight="1">
      <c r="A449" s="39"/>
      <c r="B449" s="22"/>
      <c r="C449" s="9"/>
      <c r="D449" s="16"/>
      <c r="E449" s="17"/>
      <c r="F449" s="17"/>
      <c r="G449" s="18"/>
    </row>
    <row r="450" spans="1:7" ht="10.5" customHeight="1">
      <c r="A450" s="39"/>
      <c r="B450" s="9"/>
      <c r="C450" s="9"/>
      <c r="D450" s="16" t="s">
        <v>150</v>
      </c>
      <c r="E450" s="17">
        <f>SUM(E451:E455)</f>
        <v>528401</v>
      </c>
      <c r="F450" s="17">
        <f>SUM(F451:F455)</f>
        <v>524717</v>
      </c>
      <c r="G450" s="18">
        <f aca="true" t="shared" si="12" ref="G450:G455">F450/E450</f>
        <v>0.9930280222785347</v>
      </c>
    </row>
    <row r="451" spans="1:7" ht="10.5" customHeight="1">
      <c r="A451" s="39"/>
      <c r="B451" s="9"/>
      <c r="C451" s="20">
        <v>4010</v>
      </c>
      <c r="D451" s="16" t="s">
        <v>164</v>
      </c>
      <c r="E451" s="17">
        <v>388648</v>
      </c>
      <c r="F451" s="17">
        <v>388502</v>
      </c>
      <c r="G451" s="18">
        <f t="shared" si="12"/>
        <v>0.9996243387332496</v>
      </c>
    </row>
    <row r="452" spans="1:7" ht="10.5" customHeight="1">
      <c r="A452" s="39"/>
      <c r="B452" s="9"/>
      <c r="C452" s="20">
        <v>4040</v>
      </c>
      <c r="D452" s="16" t="s">
        <v>165</v>
      </c>
      <c r="E452" s="17">
        <v>30473</v>
      </c>
      <c r="F452" s="17">
        <v>29286</v>
      </c>
      <c r="G452" s="18">
        <f t="shared" si="12"/>
        <v>0.9610474846585502</v>
      </c>
    </row>
    <row r="453" spans="1:7" ht="10.5" customHeight="1">
      <c r="A453" s="39"/>
      <c r="B453" s="9"/>
      <c r="C453" s="20">
        <v>4110</v>
      </c>
      <c r="D453" s="16" t="s">
        <v>166</v>
      </c>
      <c r="E453" s="17">
        <v>72575</v>
      </c>
      <c r="F453" s="17">
        <v>70320</v>
      </c>
      <c r="G453" s="18">
        <f t="shared" si="12"/>
        <v>0.9689286944540131</v>
      </c>
    </row>
    <row r="454" spans="1:7" ht="10.5" customHeight="1">
      <c r="A454" s="39"/>
      <c r="B454" s="9"/>
      <c r="C454" s="20">
        <v>4120</v>
      </c>
      <c r="D454" s="16" t="s">
        <v>167</v>
      </c>
      <c r="E454" s="17">
        <v>9884</v>
      </c>
      <c r="F454" s="17">
        <v>9788</v>
      </c>
      <c r="G454" s="18">
        <f t="shared" si="12"/>
        <v>0.990287333063537</v>
      </c>
    </row>
    <row r="455" spans="1:7" ht="10.5" customHeight="1">
      <c r="A455" s="39"/>
      <c r="B455" s="9"/>
      <c r="C455" s="20">
        <v>4440</v>
      </c>
      <c r="D455" s="16" t="s">
        <v>171</v>
      </c>
      <c r="E455" s="17">
        <v>26821</v>
      </c>
      <c r="F455" s="17">
        <v>26821</v>
      </c>
      <c r="G455" s="18">
        <f t="shared" si="12"/>
        <v>1</v>
      </c>
    </row>
    <row r="456" spans="1:7" ht="10.5" customHeight="1">
      <c r="A456" s="39"/>
      <c r="B456" s="9"/>
      <c r="C456" s="20"/>
      <c r="D456" s="16"/>
      <c r="E456" s="17"/>
      <c r="F456" s="17"/>
      <c r="G456" s="18"/>
    </row>
    <row r="457" spans="1:7" ht="10.5" customHeight="1">
      <c r="A457" s="39"/>
      <c r="B457" s="22">
        <v>85446</v>
      </c>
      <c r="C457" s="9"/>
      <c r="D457" s="16" t="s">
        <v>211</v>
      </c>
      <c r="E457" s="17">
        <f>SUM(E459)</f>
        <v>2550</v>
      </c>
      <c r="F457" s="17">
        <f>SUM(F459)</f>
        <v>2064</v>
      </c>
      <c r="G457" s="18">
        <f>F457/E457</f>
        <v>0.8094117647058824</v>
      </c>
    </row>
    <row r="458" spans="1:7" ht="10.5" customHeight="1">
      <c r="A458" s="39"/>
      <c r="B458" s="22"/>
      <c r="C458" s="9"/>
      <c r="D458" s="16"/>
      <c r="E458" s="17"/>
      <c r="F458" s="17"/>
      <c r="G458" s="18"/>
    </row>
    <row r="459" spans="1:7" ht="10.5" customHeight="1">
      <c r="A459" s="39"/>
      <c r="B459" s="9"/>
      <c r="C459" s="9"/>
      <c r="D459" s="16" t="s">
        <v>150</v>
      </c>
      <c r="E459" s="17">
        <f>SUM(E460)</f>
        <v>2550</v>
      </c>
      <c r="F459" s="17">
        <f>SUM(F460)</f>
        <v>2064</v>
      </c>
      <c r="G459" s="18">
        <f>F459/E459</f>
        <v>0.8094117647058824</v>
      </c>
    </row>
    <row r="460" spans="1:7" ht="10.5" customHeight="1">
      <c r="A460" s="39"/>
      <c r="B460" s="9"/>
      <c r="C460" s="20">
        <v>4300</v>
      </c>
      <c r="D460" s="16" t="s">
        <v>153</v>
      </c>
      <c r="E460" s="17">
        <v>2550</v>
      </c>
      <c r="F460" s="17">
        <v>2064</v>
      </c>
      <c r="G460" s="18">
        <f>F460/E460</f>
        <v>0.8094117647058824</v>
      </c>
    </row>
    <row r="461" spans="1:7" ht="10.5" customHeight="1">
      <c r="A461" s="39"/>
      <c r="B461" s="9"/>
      <c r="C461" s="20"/>
      <c r="D461" s="16"/>
      <c r="E461" s="17"/>
      <c r="F461" s="40"/>
      <c r="G461" s="18"/>
    </row>
    <row r="462" spans="1:7" ht="10.5" customHeight="1">
      <c r="A462" s="21">
        <v>900</v>
      </c>
      <c r="B462" s="9"/>
      <c r="C462" s="9"/>
      <c r="D462" s="10" t="s">
        <v>125</v>
      </c>
      <c r="E462" s="11">
        <f>SUM(E464,E472,E477,E482,E487,E497)</f>
        <v>847009</v>
      </c>
      <c r="F462" s="11">
        <f>SUM(F464,F472,F477,F482,F487,F497)</f>
        <v>786164</v>
      </c>
      <c r="G462" s="12">
        <f>F462/E462</f>
        <v>0.9281648719198969</v>
      </c>
    </row>
    <row r="463" spans="1:7" ht="10.5" customHeight="1">
      <c r="A463" s="21"/>
      <c r="B463" s="9"/>
      <c r="C463" s="9"/>
      <c r="D463" s="10"/>
      <c r="E463" s="11"/>
      <c r="F463" s="11"/>
      <c r="G463" s="18"/>
    </row>
    <row r="464" spans="1:7" ht="10.5" customHeight="1">
      <c r="A464" s="39"/>
      <c r="B464" s="22">
        <v>90001</v>
      </c>
      <c r="C464" s="9"/>
      <c r="D464" s="16" t="s">
        <v>222</v>
      </c>
      <c r="E464" s="17">
        <f>SUM(E466,E469)</f>
        <v>134131</v>
      </c>
      <c r="F464" s="17">
        <f>SUM(F466,F469)</f>
        <v>132114</v>
      </c>
      <c r="G464" s="18">
        <f>F464/E464</f>
        <v>0.9849624620706623</v>
      </c>
    </row>
    <row r="465" spans="1:7" ht="10.5" customHeight="1">
      <c r="A465" s="39"/>
      <c r="B465" s="22"/>
      <c r="C465" s="9"/>
      <c r="D465" s="16"/>
      <c r="E465" s="17"/>
      <c r="F465" s="17"/>
      <c r="G465" s="18"/>
    </row>
    <row r="466" spans="1:7" ht="10.5" customHeight="1">
      <c r="A466" s="39"/>
      <c r="B466" s="9"/>
      <c r="C466" s="9"/>
      <c r="D466" s="16" t="s">
        <v>150</v>
      </c>
      <c r="E466" s="17">
        <f>SUM(E467)</f>
        <v>53951</v>
      </c>
      <c r="F466" s="17">
        <f>SUM(F467)</f>
        <v>53951</v>
      </c>
      <c r="G466" s="18">
        <f>F466/E466</f>
        <v>1</v>
      </c>
    </row>
    <row r="467" spans="1:7" ht="10.5" customHeight="1">
      <c r="A467" s="39"/>
      <c r="B467" s="9"/>
      <c r="C467" s="20">
        <v>2650</v>
      </c>
      <c r="D467" s="16" t="s">
        <v>223</v>
      </c>
      <c r="E467" s="17">
        <v>53951</v>
      </c>
      <c r="F467" s="17">
        <v>53951</v>
      </c>
      <c r="G467" s="18">
        <f>F467/E467</f>
        <v>1</v>
      </c>
    </row>
    <row r="468" spans="1:7" ht="10.5" customHeight="1">
      <c r="A468" s="39"/>
      <c r="B468" s="9"/>
      <c r="C468" s="20"/>
      <c r="D468" s="16"/>
      <c r="E468" s="17"/>
      <c r="F468" s="17"/>
      <c r="G468" s="18"/>
    </row>
    <row r="469" spans="1:7" ht="10.5" customHeight="1">
      <c r="A469" s="39"/>
      <c r="B469" s="9"/>
      <c r="C469" s="9"/>
      <c r="D469" s="16" t="s">
        <v>158</v>
      </c>
      <c r="E469" s="17">
        <f>SUM(E470)</f>
        <v>80180</v>
      </c>
      <c r="F469" s="17">
        <f>SUM(F470)</f>
        <v>78163</v>
      </c>
      <c r="G469" s="18">
        <f>F469/E469</f>
        <v>0.9748441007732601</v>
      </c>
    </row>
    <row r="470" spans="1:7" ht="10.5" customHeight="1">
      <c r="A470" s="39"/>
      <c r="B470" s="9"/>
      <c r="C470" s="20">
        <v>6050</v>
      </c>
      <c r="D470" s="16" t="s">
        <v>159</v>
      </c>
      <c r="E470" s="17">
        <v>80180</v>
      </c>
      <c r="F470" s="17">
        <v>78163</v>
      </c>
      <c r="G470" s="18">
        <f>F470/E470</f>
        <v>0.9748441007732601</v>
      </c>
    </row>
    <row r="471" spans="1:7" ht="10.5" customHeight="1">
      <c r="A471" s="39"/>
      <c r="B471" s="9"/>
      <c r="C471" s="20"/>
      <c r="D471" s="16"/>
      <c r="E471" s="17"/>
      <c r="F471" s="17"/>
      <c r="G471" s="18"/>
    </row>
    <row r="472" spans="1:7" ht="10.5" customHeight="1">
      <c r="A472" s="39"/>
      <c r="B472" s="22">
        <v>90002</v>
      </c>
      <c r="C472" s="9"/>
      <c r="D472" s="16" t="s">
        <v>126</v>
      </c>
      <c r="E472" s="17">
        <f>SUM(E474)</f>
        <v>36615</v>
      </c>
      <c r="F472" s="17">
        <f>SUM(F474)</f>
        <v>36610</v>
      </c>
      <c r="G472" s="18">
        <f>F472/E472</f>
        <v>0.9998634439437389</v>
      </c>
    </row>
    <row r="473" spans="1:7" ht="10.5" customHeight="1">
      <c r="A473" s="39"/>
      <c r="B473" s="22"/>
      <c r="C473" s="9"/>
      <c r="D473" s="16"/>
      <c r="E473" s="17"/>
      <c r="F473" s="17"/>
      <c r="G473" s="18"/>
    </row>
    <row r="474" spans="1:7" ht="10.5" customHeight="1">
      <c r="A474" s="39"/>
      <c r="B474" s="9"/>
      <c r="C474" s="9"/>
      <c r="D474" s="16" t="s">
        <v>150</v>
      </c>
      <c r="E474" s="17">
        <f>SUM(E475)</f>
        <v>36615</v>
      </c>
      <c r="F474" s="17">
        <f>SUM(F475)</f>
        <v>36610</v>
      </c>
      <c r="G474" s="18">
        <f>F474/E474</f>
        <v>0.9998634439437389</v>
      </c>
    </row>
    <row r="475" spans="1:7" ht="10.5" customHeight="1">
      <c r="A475" s="39"/>
      <c r="B475" s="9"/>
      <c r="C475" s="20">
        <v>4300</v>
      </c>
      <c r="D475" s="16" t="s">
        <v>153</v>
      </c>
      <c r="E475" s="17">
        <v>36615</v>
      </c>
      <c r="F475" s="17">
        <v>36610</v>
      </c>
      <c r="G475" s="18">
        <f>F475/E475</f>
        <v>0.9998634439437389</v>
      </c>
    </row>
    <row r="476" spans="1:7" ht="10.5" customHeight="1">
      <c r="A476" s="39"/>
      <c r="B476" s="9"/>
      <c r="C476" s="20"/>
      <c r="D476" s="16"/>
      <c r="E476" s="17"/>
      <c r="F476" s="17"/>
      <c r="G476" s="18"/>
    </row>
    <row r="477" spans="1:7" ht="10.5" customHeight="1">
      <c r="A477" s="39"/>
      <c r="B477" s="22">
        <v>90003</v>
      </c>
      <c r="C477" s="9"/>
      <c r="D477" s="16" t="s">
        <v>224</v>
      </c>
      <c r="E477" s="17">
        <f>SUM(E479)</f>
        <v>201335</v>
      </c>
      <c r="F477" s="17">
        <f>SUM(F479)</f>
        <v>193139</v>
      </c>
      <c r="G477" s="18">
        <f>F477/E477</f>
        <v>0.9592917277174858</v>
      </c>
    </row>
    <row r="478" spans="1:7" ht="10.5" customHeight="1">
      <c r="A478" s="39"/>
      <c r="B478" s="22"/>
      <c r="C478" s="9"/>
      <c r="D478" s="16"/>
      <c r="E478" s="17"/>
      <c r="F478" s="17"/>
      <c r="G478" s="18"/>
    </row>
    <row r="479" spans="1:7" ht="10.5" customHeight="1">
      <c r="A479" s="39"/>
      <c r="B479" s="9"/>
      <c r="C479" s="9"/>
      <c r="D479" s="16" t="s">
        <v>150</v>
      </c>
      <c r="E479" s="17">
        <f>SUM(E480)</f>
        <v>201335</v>
      </c>
      <c r="F479" s="17">
        <f>SUM(F480)</f>
        <v>193139</v>
      </c>
      <c r="G479" s="18">
        <f>F479/E479</f>
        <v>0.9592917277174858</v>
      </c>
    </row>
    <row r="480" spans="1:7" ht="10.5" customHeight="1">
      <c r="A480" s="39"/>
      <c r="B480" s="9"/>
      <c r="C480" s="20">
        <v>4300</v>
      </c>
      <c r="D480" s="16" t="s">
        <v>153</v>
      </c>
      <c r="E480" s="17">
        <v>201335</v>
      </c>
      <c r="F480" s="17">
        <v>193139</v>
      </c>
      <c r="G480" s="18">
        <f>F480/E480</f>
        <v>0.9592917277174858</v>
      </c>
    </row>
    <row r="481" spans="1:7" ht="10.5" customHeight="1">
      <c r="A481" s="39"/>
      <c r="B481" s="9"/>
      <c r="C481" s="20"/>
      <c r="D481" s="16"/>
      <c r="E481" s="17"/>
      <c r="F481" s="17"/>
      <c r="G481" s="18"/>
    </row>
    <row r="482" spans="1:7" ht="10.5" customHeight="1">
      <c r="A482" s="39"/>
      <c r="B482" s="22">
        <v>90004</v>
      </c>
      <c r="C482" s="9"/>
      <c r="D482" s="16" t="s">
        <v>225</v>
      </c>
      <c r="E482" s="17">
        <f>SUM(E484)</f>
        <v>62500</v>
      </c>
      <c r="F482" s="17">
        <f>SUM(F484)</f>
        <v>62480</v>
      </c>
      <c r="G482" s="18">
        <f>F482/E482</f>
        <v>0.99968</v>
      </c>
    </row>
    <row r="483" spans="1:7" ht="10.5" customHeight="1">
      <c r="A483" s="39"/>
      <c r="B483" s="22"/>
      <c r="C483" s="9"/>
      <c r="D483" s="16"/>
      <c r="E483" s="17"/>
      <c r="F483" s="17"/>
      <c r="G483" s="18"/>
    </row>
    <row r="484" spans="1:7" ht="10.5" customHeight="1">
      <c r="A484" s="39"/>
      <c r="B484" s="9"/>
      <c r="C484" s="9"/>
      <c r="D484" s="16" t="s">
        <v>150</v>
      </c>
      <c r="E484" s="17">
        <f>SUM(E485)</f>
        <v>62500</v>
      </c>
      <c r="F484" s="17">
        <f>SUM(F485)</f>
        <v>62480</v>
      </c>
      <c r="G484" s="18">
        <f>F484/E484</f>
        <v>0.99968</v>
      </c>
    </row>
    <row r="485" spans="1:7" ht="10.5" customHeight="1">
      <c r="A485" s="39"/>
      <c r="B485" s="9"/>
      <c r="C485" s="20">
        <v>4300</v>
      </c>
      <c r="D485" s="16" t="s">
        <v>153</v>
      </c>
      <c r="E485" s="17">
        <v>62500</v>
      </c>
      <c r="F485" s="17">
        <v>62480</v>
      </c>
      <c r="G485" s="18">
        <f>F485/E485</f>
        <v>0.99968</v>
      </c>
    </row>
    <row r="486" spans="1:7" ht="10.5" customHeight="1">
      <c r="A486" s="39"/>
      <c r="B486" s="9"/>
      <c r="C486" s="20"/>
      <c r="D486" s="16"/>
      <c r="E486" s="17"/>
      <c r="F486" s="17"/>
      <c r="G486" s="18"/>
    </row>
    <row r="487" spans="1:7" ht="10.5" customHeight="1">
      <c r="A487" s="39"/>
      <c r="B487" s="22">
        <v>90015</v>
      </c>
      <c r="C487" s="9"/>
      <c r="D487" s="16" t="s">
        <v>131</v>
      </c>
      <c r="E487" s="17">
        <f>SUM(E489,E494)</f>
        <v>409228</v>
      </c>
      <c r="F487" s="17">
        <f>SUM(F489,F494)</f>
        <v>358901</v>
      </c>
      <c r="G487" s="18">
        <f>F487/E487</f>
        <v>0.8770196565239915</v>
      </c>
    </row>
    <row r="488" spans="1:7" ht="10.5" customHeight="1">
      <c r="A488" s="39"/>
      <c r="B488" s="22"/>
      <c r="C488" s="9"/>
      <c r="D488" s="16"/>
      <c r="E488" s="17"/>
      <c r="F488" s="17"/>
      <c r="G488" s="18"/>
    </row>
    <row r="489" spans="1:7" ht="10.5" customHeight="1">
      <c r="A489" s="39"/>
      <c r="B489" s="9"/>
      <c r="C489" s="9"/>
      <c r="D489" s="16" t="s">
        <v>150</v>
      </c>
      <c r="E489" s="17">
        <f>SUM(E490:E492)</f>
        <v>395028</v>
      </c>
      <c r="F489" s="17">
        <f>SUM(F490:F492)</f>
        <v>346701</v>
      </c>
      <c r="G489" s="18">
        <f>F489/E489</f>
        <v>0.8776618366293022</v>
      </c>
    </row>
    <row r="490" spans="1:7" ht="10.5" customHeight="1">
      <c r="A490" s="39"/>
      <c r="B490" s="9"/>
      <c r="C490" s="20">
        <v>4260</v>
      </c>
      <c r="D490" s="16" t="s">
        <v>168</v>
      </c>
      <c r="E490" s="17">
        <v>322500</v>
      </c>
      <c r="F490" s="17">
        <v>280907</v>
      </c>
      <c r="G490" s="18">
        <f>F490/E490</f>
        <v>0.8710294573643411</v>
      </c>
    </row>
    <row r="491" spans="1:7" ht="10.5" customHeight="1">
      <c r="A491" s="39"/>
      <c r="B491" s="9"/>
      <c r="C491" s="20">
        <v>4270</v>
      </c>
      <c r="D491" s="16" t="s">
        <v>162</v>
      </c>
      <c r="E491" s="17">
        <v>64985</v>
      </c>
      <c r="F491" s="17">
        <v>58251</v>
      </c>
      <c r="G491" s="18">
        <f>F491/E491</f>
        <v>0.8963760867892591</v>
      </c>
    </row>
    <row r="492" spans="1:7" ht="10.5" customHeight="1">
      <c r="A492" s="39"/>
      <c r="B492" s="9"/>
      <c r="C492" s="20">
        <v>4300</v>
      </c>
      <c r="D492" s="16" t="s">
        <v>153</v>
      </c>
      <c r="E492" s="17">
        <v>7543</v>
      </c>
      <c r="F492" s="17">
        <v>7543</v>
      </c>
      <c r="G492" s="18">
        <f>F492/E492</f>
        <v>1</v>
      </c>
    </row>
    <row r="493" spans="1:7" ht="10.5" customHeight="1">
      <c r="A493" s="39"/>
      <c r="B493" s="9"/>
      <c r="C493" s="20"/>
      <c r="D493" s="16"/>
      <c r="E493" s="17"/>
      <c r="F493" s="17"/>
      <c r="G493" s="18"/>
    </row>
    <row r="494" spans="1:7" ht="10.5" customHeight="1">
      <c r="A494" s="39"/>
      <c r="B494" s="9"/>
      <c r="C494" s="9"/>
      <c r="D494" s="16" t="s">
        <v>158</v>
      </c>
      <c r="E494" s="17">
        <f>SUM(E495)</f>
        <v>14200</v>
      </c>
      <c r="F494" s="17">
        <f>SUM(F495)</f>
        <v>12200</v>
      </c>
      <c r="G494" s="18">
        <f>F494/E494</f>
        <v>0.8591549295774648</v>
      </c>
    </row>
    <row r="495" spans="1:7" ht="10.5" customHeight="1">
      <c r="A495" s="39"/>
      <c r="B495" s="9"/>
      <c r="C495" s="20">
        <v>6050</v>
      </c>
      <c r="D495" s="16" t="s">
        <v>159</v>
      </c>
      <c r="E495" s="17">
        <v>14200</v>
      </c>
      <c r="F495" s="17">
        <v>12200</v>
      </c>
      <c r="G495" s="18">
        <f>F495/E495</f>
        <v>0.8591549295774648</v>
      </c>
    </row>
    <row r="496" spans="1:7" ht="10.5" customHeight="1">
      <c r="A496" s="39"/>
      <c r="B496" s="9"/>
      <c r="C496" s="20"/>
      <c r="D496" s="16"/>
      <c r="E496" s="17"/>
      <c r="F496" s="17"/>
      <c r="G496" s="18"/>
    </row>
    <row r="497" spans="1:7" ht="10.5" customHeight="1">
      <c r="A497" s="39"/>
      <c r="B497" s="22">
        <v>90095</v>
      </c>
      <c r="C497" s="9"/>
      <c r="D497" s="16" t="s">
        <v>16</v>
      </c>
      <c r="E497" s="17">
        <f>SUM(E499)</f>
        <v>3200</v>
      </c>
      <c r="F497" s="17">
        <f>SUM(F499)</f>
        <v>2920</v>
      </c>
      <c r="G497" s="18">
        <f>F497/E497</f>
        <v>0.9125</v>
      </c>
    </row>
    <row r="498" spans="1:7" ht="10.5" customHeight="1">
      <c r="A498" s="39"/>
      <c r="B498" s="22"/>
      <c r="C498" s="9"/>
      <c r="D498" s="16"/>
      <c r="E498" s="17"/>
      <c r="F498" s="17"/>
      <c r="G498" s="18"/>
    </row>
    <row r="499" spans="1:7" ht="10.5" customHeight="1">
      <c r="A499" s="39"/>
      <c r="B499" s="9"/>
      <c r="C499" s="9"/>
      <c r="D499" s="16" t="s">
        <v>150</v>
      </c>
      <c r="E499" s="17">
        <f>SUM(E500)</f>
        <v>3200</v>
      </c>
      <c r="F499" s="17">
        <f>SUM(F500)</f>
        <v>2920</v>
      </c>
      <c r="G499" s="18">
        <f>F499/E499</f>
        <v>0.9125</v>
      </c>
    </row>
    <row r="500" spans="1:7" ht="10.5" customHeight="1">
      <c r="A500" s="39"/>
      <c r="B500" s="9"/>
      <c r="C500" s="20">
        <v>4510</v>
      </c>
      <c r="D500" s="16" t="s">
        <v>151</v>
      </c>
      <c r="E500" s="17">
        <v>3200</v>
      </c>
      <c r="F500" s="17">
        <v>2920</v>
      </c>
      <c r="G500" s="18">
        <f>F500/E500</f>
        <v>0.9125</v>
      </c>
    </row>
    <row r="501" spans="1:7" ht="10.5" customHeight="1">
      <c r="A501" s="39"/>
      <c r="B501" s="9"/>
      <c r="C501" s="20"/>
      <c r="D501" s="16"/>
      <c r="E501" s="17"/>
      <c r="F501" s="40"/>
      <c r="G501" s="18"/>
    </row>
    <row r="502" spans="1:7" ht="10.5" customHeight="1">
      <c r="A502" s="21">
        <v>921</v>
      </c>
      <c r="B502" s="9"/>
      <c r="C502" s="9"/>
      <c r="D502" s="10" t="s">
        <v>135</v>
      </c>
      <c r="E502" s="11">
        <f>SUM(E504,E509,E515,E520,E527,E532)</f>
        <v>978912</v>
      </c>
      <c r="F502" s="11">
        <f>SUM(F504,F509,F515,F520,F527,F532)</f>
        <v>977291</v>
      </c>
      <c r="G502" s="12">
        <f>F502/E502</f>
        <v>0.9983440799581577</v>
      </c>
    </row>
    <row r="503" spans="1:7" ht="10.5" customHeight="1">
      <c r="A503" s="21"/>
      <c r="B503" s="9"/>
      <c r="C503" s="9"/>
      <c r="D503" s="10"/>
      <c r="E503" s="11"/>
      <c r="F503" s="11"/>
      <c r="G503" s="18"/>
    </row>
    <row r="504" spans="1:7" ht="10.5" customHeight="1">
      <c r="A504" s="39"/>
      <c r="B504" s="22">
        <v>92103</v>
      </c>
      <c r="C504" s="9"/>
      <c r="D504" s="16" t="s">
        <v>226</v>
      </c>
      <c r="E504" s="17">
        <f>SUM(E506)</f>
        <v>40000</v>
      </c>
      <c r="F504" s="17">
        <f>SUM(F506)</f>
        <v>40000</v>
      </c>
      <c r="G504" s="18">
        <f>F504/E504</f>
        <v>1</v>
      </c>
    </row>
    <row r="505" spans="1:7" ht="10.5" customHeight="1">
      <c r="A505" s="39"/>
      <c r="B505" s="22"/>
      <c r="C505" s="9"/>
      <c r="D505" s="16"/>
      <c r="E505" s="17"/>
      <c r="F505" s="17"/>
      <c r="G505" s="18"/>
    </row>
    <row r="506" spans="1:7" ht="10.5" customHeight="1">
      <c r="A506" s="39"/>
      <c r="B506" s="9"/>
      <c r="C506" s="9"/>
      <c r="D506" s="16" t="s">
        <v>150</v>
      </c>
      <c r="E506" s="17">
        <f>SUM(E507)</f>
        <v>40000</v>
      </c>
      <c r="F506" s="17">
        <f>SUM(F507)</f>
        <v>40000</v>
      </c>
      <c r="G506" s="18">
        <f>F506/E506</f>
        <v>1</v>
      </c>
    </row>
    <row r="507" spans="1:7" ht="10.5" customHeight="1">
      <c r="A507" s="39"/>
      <c r="B507" s="9"/>
      <c r="C507" s="20">
        <v>2550</v>
      </c>
      <c r="D507" s="16" t="s">
        <v>227</v>
      </c>
      <c r="E507" s="17">
        <v>40000</v>
      </c>
      <c r="F507" s="17">
        <v>40000</v>
      </c>
      <c r="G507" s="18">
        <f>F507/E507</f>
        <v>1</v>
      </c>
    </row>
    <row r="508" spans="1:7" ht="10.5" customHeight="1">
      <c r="A508" s="39"/>
      <c r="B508" s="9"/>
      <c r="C508" s="20"/>
      <c r="D508" s="16"/>
      <c r="E508" s="17"/>
      <c r="F508" s="17"/>
      <c r="G508" s="18"/>
    </row>
    <row r="509" spans="1:7" ht="10.5" customHeight="1">
      <c r="A509" s="39"/>
      <c r="B509" s="22">
        <v>92105</v>
      </c>
      <c r="C509" s="9"/>
      <c r="D509" s="16" t="s">
        <v>136</v>
      </c>
      <c r="E509" s="17">
        <f>SUM(E511)</f>
        <v>2000</v>
      </c>
      <c r="F509" s="17">
        <f>SUM(F511)</f>
        <v>2000</v>
      </c>
      <c r="G509" s="18">
        <f>F509/E509</f>
        <v>1</v>
      </c>
    </row>
    <row r="510" spans="1:7" ht="10.5" customHeight="1">
      <c r="A510" s="39"/>
      <c r="B510" s="22"/>
      <c r="C510" s="9"/>
      <c r="D510" s="16"/>
      <c r="E510" s="17"/>
      <c r="F510" s="17"/>
      <c r="G510" s="18"/>
    </row>
    <row r="511" spans="1:7" ht="10.5" customHeight="1">
      <c r="A511" s="39"/>
      <c r="B511" s="9"/>
      <c r="C511" s="9"/>
      <c r="D511" s="16" t="s">
        <v>150</v>
      </c>
      <c r="E511" s="17">
        <f>SUM(E512:E513)</f>
        <v>2000</v>
      </c>
      <c r="F511" s="17">
        <f>SUM(F512:F513)</f>
        <v>2000</v>
      </c>
      <c r="G511" s="18">
        <f>F511/E511</f>
        <v>1</v>
      </c>
    </row>
    <row r="512" spans="1:7" ht="10.5" customHeight="1">
      <c r="A512" s="39"/>
      <c r="B512" s="9"/>
      <c r="C512" s="20">
        <v>4210</v>
      </c>
      <c r="D512" s="16" t="s">
        <v>157</v>
      </c>
      <c r="E512" s="17">
        <v>1132</v>
      </c>
      <c r="F512" s="17">
        <v>1132</v>
      </c>
      <c r="G512" s="18">
        <f>F512/E512</f>
        <v>1</v>
      </c>
    </row>
    <row r="513" spans="1:7" ht="10.5" customHeight="1">
      <c r="A513" s="39"/>
      <c r="B513" s="9"/>
      <c r="C513" s="20">
        <v>4300</v>
      </c>
      <c r="D513" s="16" t="s">
        <v>153</v>
      </c>
      <c r="E513" s="17">
        <v>868</v>
      </c>
      <c r="F513" s="17">
        <v>868</v>
      </c>
      <c r="G513" s="18">
        <f>F513/E513</f>
        <v>1</v>
      </c>
    </row>
    <row r="514" spans="1:7" ht="10.5" customHeight="1">
      <c r="A514" s="39"/>
      <c r="B514" s="9"/>
      <c r="C514" s="20"/>
      <c r="D514" s="16"/>
      <c r="E514" s="17"/>
      <c r="F514" s="17"/>
      <c r="G514" s="18"/>
    </row>
    <row r="515" spans="1:7" ht="10.5" customHeight="1">
      <c r="A515" s="39"/>
      <c r="B515" s="22">
        <v>92109</v>
      </c>
      <c r="C515" s="9"/>
      <c r="D515" s="16" t="s">
        <v>228</v>
      </c>
      <c r="E515" s="17">
        <f>SUM(E517)</f>
        <v>432000</v>
      </c>
      <c r="F515" s="17">
        <f>SUM(F517)</f>
        <v>432000</v>
      </c>
      <c r="G515" s="18">
        <f>F515/E515</f>
        <v>1</v>
      </c>
    </row>
    <row r="516" spans="1:7" ht="10.5" customHeight="1">
      <c r="A516" s="39"/>
      <c r="B516" s="22"/>
      <c r="C516" s="9"/>
      <c r="D516" s="16"/>
      <c r="E516" s="17"/>
      <c r="F516" s="17"/>
      <c r="G516" s="18"/>
    </row>
    <row r="517" spans="1:7" ht="10.5" customHeight="1">
      <c r="A517" s="39"/>
      <c r="B517" s="9"/>
      <c r="C517" s="9"/>
      <c r="D517" s="16" t="s">
        <v>150</v>
      </c>
      <c r="E517" s="17">
        <f>SUM(E518)</f>
        <v>432000</v>
      </c>
      <c r="F517" s="17">
        <f>SUM(F518)</f>
        <v>432000</v>
      </c>
      <c r="G517" s="18">
        <f>F517/E517</f>
        <v>1</v>
      </c>
    </row>
    <row r="518" spans="1:7" ht="10.5" customHeight="1">
      <c r="A518" s="39"/>
      <c r="B518" s="9"/>
      <c r="C518" s="20">
        <v>2550</v>
      </c>
      <c r="D518" s="16" t="s">
        <v>227</v>
      </c>
      <c r="E518" s="17">
        <v>432000</v>
      </c>
      <c r="F518" s="17">
        <v>432000</v>
      </c>
      <c r="G518" s="18">
        <f>F518/E518</f>
        <v>1</v>
      </c>
    </row>
    <row r="519" spans="1:7" ht="10.5" customHeight="1">
      <c r="A519" s="39"/>
      <c r="B519" s="9"/>
      <c r="C519" s="20"/>
      <c r="D519" s="16"/>
      <c r="E519" s="17"/>
      <c r="F519" s="17"/>
      <c r="G519" s="18"/>
    </row>
    <row r="520" spans="1:7" ht="10.5" customHeight="1">
      <c r="A520" s="39"/>
      <c r="B520" s="22">
        <v>92116</v>
      </c>
      <c r="C520" s="9"/>
      <c r="D520" s="16" t="s">
        <v>137</v>
      </c>
      <c r="E520" s="17">
        <f>SUM(E522)</f>
        <v>339700</v>
      </c>
      <c r="F520" s="17">
        <f>SUM(F522)</f>
        <v>339700</v>
      </c>
      <c r="G520" s="18">
        <f>F520/E520</f>
        <v>1</v>
      </c>
    </row>
    <row r="521" spans="1:7" ht="10.5" customHeight="1">
      <c r="A521" s="39"/>
      <c r="B521" s="22"/>
      <c r="C521" s="9"/>
      <c r="D521" s="16"/>
      <c r="E521" s="17"/>
      <c r="F521" s="17"/>
      <c r="G521" s="18"/>
    </row>
    <row r="522" spans="1:7" ht="10.5" customHeight="1">
      <c r="A522" s="39"/>
      <c r="B522" s="9"/>
      <c r="C522" s="9"/>
      <c r="D522" s="16" t="s">
        <v>150</v>
      </c>
      <c r="E522" s="17">
        <f>SUM(E523:E524)</f>
        <v>339700</v>
      </c>
      <c r="F522" s="17">
        <f>SUM(F523:F524)</f>
        <v>339700</v>
      </c>
      <c r="G522" s="18">
        <f>F522/E522</f>
        <v>1</v>
      </c>
    </row>
    <row r="523" spans="1:7" ht="10.5" customHeight="1">
      <c r="A523" s="39"/>
      <c r="B523" s="9"/>
      <c r="C523" s="20">
        <v>2550</v>
      </c>
      <c r="D523" s="16" t="s">
        <v>227</v>
      </c>
      <c r="E523" s="17">
        <v>336000</v>
      </c>
      <c r="F523" s="17">
        <v>336000</v>
      </c>
      <c r="G523" s="18">
        <f>F523/E523</f>
        <v>1</v>
      </c>
    </row>
    <row r="524" spans="1:7" ht="12" customHeight="1">
      <c r="A524" s="39"/>
      <c r="B524" s="9"/>
      <c r="C524" s="20">
        <v>2620</v>
      </c>
      <c r="D524" s="16" t="s">
        <v>229</v>
      </c>
      <c r="E524" s="17">
        <v>3700</v>
      </c>
      <c r="F524" s="17">
        <v>3700</v>
      </c>
      <c r="G524" s="18">
        <f>F524/E524</f>
        <v>1</v>
      </c>
    </row>
    <row r="525" spans="1:7" ht="12" customHeight="1">
      <c r="A525" s="39"/>
      <c r="B525" s="9"/>
      <c r="C525" s="9"/>
      <c r="D525" s="16" t="s">
        <v>230</v>
      </c>
      <c r="E525" s="13"/>
      <c r="F525" s="13"/>
      <c r="G525" s="18"/>
    </row>
    <row r="526" spans="1:7" ht="12" customHeight="1">
      <c r="A526" s="39"/>
      <c r="B526" s="9"/>
      <c r="C526" s="9"/>
      <c r="D526" s="16"/>
      <c r="E526" s="13"/>
      <c r="F526" s="13"/>
      <c r="G526" s="18"/>
    </row>
    <row r="527" spans="1:7" ht="10.5" customHeight="1">
      <c r="A527" s="39"/>
      <c r="B527" s="22">
        <v>92120</v>
      </c>
      <c r="C527" s="9"/>
      <c r="D527" s="16" t="s">
        <v>231</v>
      </c>
      <c r="E527" s="17">
        <f>SUM(E529)</f>
        <v>25212</v>
      </c>
      <c r="F527" s="17">
        <f>SUM(F529)</f>
        <v>25199</v>
      </c>
      <c r="G527" s="18">
        <f>F527/E527</f>
        <v>0.9994843725210217</v>
      </c>
    </row>
    <row r="528" spans="1:7" ht="10.5" customHeight="1">
      <c r="A528" s="39"/>
      <c r="B528" s="22"/>
      <c r="C528" s="9"/>
      <c r="D528" s="16"/>
      <c r="E528" s="17"/>
      <c r="F528" s="17"/>
      <c r="G528" s="18"/>
    </row>
    <row r="529" spans="1:7" ht="10.5" customHeight="1">
      <c r="A529" s="39"/>
      <c r="B529" s="9"/>
      <c r="C529" s="9"/>
      <c r="D529" s="16" t="s">
        <v>150</v>
      </c>
      <c r="E529" s="17">
        <f>SUM(E530)</f>
        <v>25212</v>
      </c>
      <c r="F529" s="17">
        <f>SUM(F530)</f>
        <v>25199</v>
      </c>
      <c r="G529" s="18">
        <f>F529/E529</f>
        <v>0.9994843725210217</v>
      </c>
    </row>
    <row r="530" spans="1:7" ht="10.5" customHeight="1">
      <c r="A530" s="39"/>
      <c r="B530" s="9"/>
      <c r="C530" s="20">
        <v>4300</v>
      </c>
      <c r="D530" s="16" t="s">
        <v>153</v>
      </c>
      <c r="E530" s="17">
        <v>25212</v>
      </c>
      <c r="F530" s="17">
        <v>25199</v>
      </c>
      <c r="G530" s="18">
        <f>F530/E530</f>
        <v>0.9994843725210217</v>
      </c>
    </row>
    <row r="531" spans="1:7" ht="10.5" customHeight="1">
      <c r="A531" s="39"/>
      <c r="B531" s="9"/>
      <c r="C531" s="20"/>
      <c r="D531" s="16"/>
      <c r="E531" s="17"/>
      <c r="F531" s="17"/>
      <c r="G531" s="18"/>
    </row>
    <row r="532" spans="1:7" ht="10.5" customHeight="1">
      <c r="A532" s="39"/>
      <c r="B532" s="22">
        <v>92195</v>
      </c>
      <c r="C532" s="9"/>
      <c r="D532" s="16" t="s">
        <v>16</v>
      </c>
      <c r="E532" s="17">
        <f>SUM(E534)</f>
        <v>140000</v>
      </c>
      <c r="F532" s="17">
        <f>SUM(F534)</f>
        <v>138392</v>
      </c>
      <c r="G532" s="18">
        <f>F532/E532</f>
        <v>0.9885142857142857</v>
      </c>
    </row>
    <row r="533" spans="1:7" ht="10.5" customHeight="1">
      <c r="A533" s="39"/>
      <c r="B533" s="22"/>
      <c r="C533" s="9"/>
      <c r="D533" s="16"/>
      <c r="E533" s="17"/>
      <c r="F533" s="17"/>
      <c r="G533" s="18"/>
    </row>
    <row r="534" spans="1:7" ht="10.5" customHeight="1">
      <c r="A534" s="39"/>
      <c r="B534" s="9"/>
      <c r="C534" s="9"/>
      <c r="D534" s="16" t="s">
        <v>150</v>
      </c>
      <c r="E534" s="17">
        <f>SUM(E535:E542)</f>
        <v>140000</v>
      </c>
      <c r="F534" s="17">
        <f>SUM(F535:F542)</f>
        <v>138392</v>
      </c>
      <c r="G534" s="18">
        <f>F534/E534</f>
        <v>0.9885142857142857</v>
      </c>
    </row>
    <row r="535" spans="1:7" ht="10.5" customHeight="1">
      <c r="A535" s="39"/>
      <c r="B535" s="9"/>
      <c r="C535" s="20">
        <v>2550</v>
      </c>
      <c r="D535" s="16" t="s">
        <v>227</v>
      </c>
      <c r="E535" s="17">
        <v>70000</v>
      </c>
      <c r="F535" s="17">
        <v>70000</v>
      </c>
      <c r="G535" s="18">
        <f>F535/E535</f>
        <v>1</v>
      </c>
    </row>
    <row r="536" spans="1:7" ht="12" customHeight="1">
      <c r="A536" s="39"/>
      <c r="B536" s="9"/>
      <c r="C536" s="20">
        <v>2580</v>
      </c>
      <c r="D536" s="16" t="s">
        <v>232</v>
      </c>
      <c r="E536" s="17">
        <v>3000</v>
      </c>
      <c r="F536" s="17">
        <v>3000</v>
      </c>
      <c r="G536" s="18">
        <f>F536/E536</f>
        <v>1</v>
      </c>
    </row>
    <row r="537" spans="1:7" ht="12" customHeight="1">
      <c r="A537" s="39"/>
      <c r="B537" s="9"/>
      <c r="C537" s="9"/>
      <c r="D537" s="16" t="s">
        <v>233</v>
      </c>
      <c r="E537" s="13"/>
      <c r="F537" s="13"/>
      <c r="G537" s="18"/>
    </row>
    <row r="538" spans="1:7" ht="12" customHeight="1">
      <c r="A538" s="39"/>
      <c r="B538" s="9"/>
      <c r="C538" s="20">
        <v>2820</v>
      </c>
      <c r="D538" s="16" t="s">
        <v>234</v>
      </c>
      <c r="E538" s="17">
        <v>14000</v>
      </c>
      <c r="F538" s="17">
        <v>14000</v>
      </c>
      <c r="G538" s="18">
        <f>F538/E538</f>
        <v>1</v>
      </c>
    </row>
    <row r="539" spans="1:7" ht="12" customHeight="1">
      <c r="A539" s="39"/>
      <c r="B539" s="9"/>
      <c r="C539" s="9"/>
      <c r="D539" s="16" t="s">
        <v>235</v>
      </c>
      <c r="E539" s="13"/>
      <c r="F539" s="13"/>
      <c r="G539" s="18"/>
    </row>
    <row r="540" spans="1:7" ht="10.5" customHeight="1">
      <c r="A540" s="39"/>
      <c r="B540" s="9"/>
      <c r="C540" s="20">
        <v>4210</v>
      </c>
      <c r="D540" s="16" t="s">
        <v>157</v>
      </c>
      <c r="E540" s="17">
        <v>8800</v>
      </c>
      <c r="F540" s="17">
        <v>8703</v>
      </c>
      <c r="G540" s="18">
        <f>F540/E540</f>
        <v>0.9889772727272728</v>
      </c>
    </row>
    <row r="541" spans="1:7" ht="10.5" customHeight="1">
      <c r="A541" s="39"/>
      <c r="B541" s="9"/>
      <c r="C541" s="20">
        <v>4260</v>
      </c>
      <c r="D541" s="16" t="s">
        <v>168</v>
      </c>
      <c r="E541" s="17">
        <v>1745</v>
      </c>
      <c r="F541" s="17">
        <v>969</v>
      </c>
      <c r="G541" s="18">
        <f>F541/E541</f>
        <v>0.5553008595988539</v>
      </c>
    </row>
    <row r="542" spans="1:7" ht="10.5" customHeight="1">
      <c r="A542" s="39"/>
      <c r="B542" s="9"/>
      <c r="C542" s="20">
        <v>4300</v>
      </c>
      <c r="D542" s="16" t="s">
        <v>153</v>
      </c>
      <c r="E542" s="17">
        <v>42455</v>
      </c>
      <c r="F542" s="17">
        <v>41720</v>
      </c>
      <c r="G542" s="18">
        <f>F542/E542</f>
        <v>0.9826875515251443</v>
      </c>
    </row>
    <row r="543" spans="1:7" ht="10.5" customHeight="1">
      <c r="A543" s="39"/>
      <c r="B543" s="9"/>
      <c r="C543" s="20"/>
      <c r="D543" s="16"/>
      <c r="E543" s="17"/>
      <c r="F543" s="40"/>
      <c r="G543" s="18"/>
    </row>
    <row r="544" spans="1:7" ht="10.5" customHeight="1">
      <c r="A544" s="21">
        <v>926</v>
      </c>
      <c r="B544" s="9"/>
      <c r="C544" s="9"/>
      <c r="D544" s="10" t="s">
        <v>140</v>
      </c>
      <c r="E544" s="11">
        <f>SUM(E546,E557)</f>
        <v>2916500</v>
      </c>
      <c r="F544" s="11">
        <f>SUM(F546,F557)</f>
        <v>2916487</v>
      </c>
      <c r="G544" s="12">
        <f>F544/E544</f>
        <v>0.9999955426024344</v>
      </c>
    </row>
    <row r="545" spans="1:7" ht="10.5" customHeight="1">
      <c r="A545" s="21"/>
      <c r="B545" s="9"/>
      <c r="C545" s="9"/>
      <c r="D545" s="10"/>
      <c r="E545" s="11"/>
      <c r="F545" s="11"/>
      <c r="G545" s="18"/>
    </row>
    <row r="546" spans="1:7" ht="10.5" customHeight="1">
      <c r="A546" s="39"/>
      <c r="B546" s="22">
        <v>92601</v>
      </c>
      <c r="C546" s="9"/>
      <c r="D546" s="16" t="s">
        <v>141</v>
      </c>
      <c r="E546" s="17">
        <f>SUM(E548,E554)</f>
        <v>2757000</v>
      </c>
      <c r="F546" s="17">
        <f>SUM(F548,F554)</f>
        <v>2756996</v>
      </c>
      <c r="G546" s="18">
        <f>F546/E546</f>
        <v>0.9999985491476242</v>
      </c>
    </row>
    <row r="547" spans="1:7" ht="10.5" customHeight="1">
      <c r="A547" s="39"/>
      <c r="B547" s="22"/>
      <c r="C547" s="9"/>
      <c r="D547" s="16"/>
      <c r="E547" s="17"/>
      <c r="F547" s="17"/>
      <c r="G547" s="18"/>
    </row>
    <row r="548" spans="1:7" ht="10.5" customHeight="1">
      <c r="A548" s="39"/>
      <c r="B548" s="9"/>
      <c r="C548" s="9"/>
      <c r="D548" s="16" t="s">
        <v>150</v>
      </c>
      <c r="E548" s="17">
        <f>SUM(E549:E551)</f>
        <v>87500</v>
      </c>
      <c r="F548" s="17">
        <f>SUM(F549:F551)</f>
        <v>87500</v>
      </c>
      <c r="G548" s="18">
        <f>F548/E548</f>
        <v>1</v>
      </c>
    </row>
    <row r="549" spans="1:7" ht="12" customHeight="1">
      <c r="A549" s="39"/>
      <c r="B549" s="9"/>
      <c r="C549" s="20">
        <v>2570</v>
      </c>
      <c r="D549" s="16" t="s">
        <v>236</v>
      </c>
      <c r="E549" s="17">
        <v>50000</v>
      </c>
      <c r="F549" s="17">
        <v>50000</v>
      </c>
      <c r="G549" s="18">
        <f>F549/E549</f>
        <v>1</v>
      </c>
    </row>
    <row r="550" spans="1:7" ht="12" customHeight="1">
      <c r="A550" s="39"/>
      <c r="B550" s="9"/>
      <c r="C550" s="9"/>
      <c r="D550" s="16" t="s">
        <v>237</v>
      </c>
      <c r="E550" s="13"/>
      <c r="F550" s="13"/>
      <c r="G550" s="18"/>
    </row>
    <row r="551" spans="1:7" ht="12" customHeight="1">
      <c r="A551" s="39"/>
      <c r="B551" s="9"/>
      <c r="C551" s="20">
        <v>2820</v>
      </c>
      <c r="D551" s="16" t="s">
        <v>234</v>
      </c>
      <c r="E551" s="17">
        <v>37500</v>
      </c>
      <c r="F551" s="17">
        <v>37500</v>
      </c>
      <c r="G551" s="18">
        <f>F551/E551</f>
        <v>1</v>
      </c>
    </row>
    <row r="552" spans="1:7" ht="12" customHeight="1">
      <c r="A552" s="39"/>
      <c r="B552" s="9"/>
      <c r="C552" s="9"/>
      <c r="D552" s="16" t="s">
        <v>235</v>
      </c>
      <c r="E552" s="13"/>
      <c r="F552" s="13"/>
      <c r="G552" s="18"/>
    </row>
    <row r="553" spans="1:7" ht="12" customHeight="1">
      <c r="A553" s="39"/>
      <c r="B553" s="9"/>
      <c r="C553" s="9"/>
      <c r="D553" s="16"/>
      <c r="E553" s="13"/>
      <c r="F553" s="13"/>
      <c r="G553" s="18"/>
    </row>
    <row r="554" spans="1:7" ht="10.5" customHeight="1">
      <c r="A554" s="39"/>
      <c r="B554" s="9"/>
      <c r="C554" s="9"/>
      <c r="D554" s="16" t="s">
        <v>158</v>
      </c>
      <c r="E554" s="17">
        <f>SUM(E555)</f>
        <v>2669500</v>
      </c>
      <c r="F554" s="17">
        <f>SUM(F555)</f>
        <v>2669496</v>
      </c>
      <c r="G554" s="18">
        <f>F554/E554</f>
        <v>0.9999985015920584</v>
      </c>
    </row>
    <row r="555" spans="1:7" ht="10.5" customHeight="1">
      <c r="A555" s="39"/>
      <c r="B555" s="9"/>
      <c r="C555" s="20">
        <v>6050</v>
      </c>
      <c r="D555" s="16" t="s">
        <v>159</v>
      </c>
      <c r="E555" s="17">
        <v>2669500</v>
      </c>
      <c r="F555" s="17">
        <v>2669496</v>
      </c>
      <c r="G555" s="18">
        <f>F555/E555</f>
        <v>0.9999985015920584</v>
      </c>
    </row>
    <row r="556" spans="1:7" ht="10.5" customHeight="1">
      <c r="A556" s="39"/>
      <c r="B556" s="9"/>
      <c r="C556" s="20"/>
      <c r="D556" s="16"/>
      <c r="E556" s="17"/>
      <c r="F556" s="17"/>
      <c r="G556" s="18"/>
    </row>
    <row r="557" spans="1:7" ht="10.5" customHeight="1">
      <c r="A557" s="39"/>
      <c r="B557" s="22">
        <v>92605</v>
      </c>
      <c r="C557" s="9"/>
      <c r="D557" s="16" t="s">
        <v>238</v>
      </c>
      <c r="E557" s="17">
        <f>SUM(E559)</f>
        <v>159500</v>
      </c>
      <c r="F557" s="17">
        <f>SUM(F559)</f>
        <v>159491</v>
      </c>
      <c r="G557" s="18">
        <f>F557/E557</f>
        <v>0.9999435736677116</v>
      </c>
    </row>
    <row r="558" spans="1:7" ht="10.5" customHeight="1">
      <c r="A558" s="39"/>
      <c r="B558" s="22"/>
      <c r="C558" s="9"/>
      <c r="D558" s="16"/>
      <c r="E558" s="17"/>
      <c r="F558" s="17"/>
      <c r="G558" s="18"/>
    </row>
    <row r="559" spans="1:7" ht="10.5" customHeight="1">
      <c r="A559" s="39"/>
      <c r="B559" s="9"/>
      <c r="C559" s="9"/>
      <c r="D559" s="16" t="s">
        <v>150</v>
      </c>
      <c r="E559" s="17">
        <f>SUM(E560:E565)</f>
        <v>159500</v>
      </c>
      <c r="F559" s="17">
        <f>SUM(F560:F565)</f>
        <v>159491</v>
      </c>
      <c r="G559" s="18">
        <f>F559/E559</f>
        <v>0.9999435736677116</v>
      </c>
    </row>
    <row r="560" spans="1:7" ht="12" customHeight="1">
      <c r="A560" s="39"/>
      <c r="B560" s="9"/>
      <c r="C560" s="20">
        <v>2820</v>
      </c>
      <c r="D560" s="16" t="s">
        <v>234</v>
      </c>
      <c r="E560" s="17">
        <v>128000</v>
      </c>
      <c r="F560" s="17">
        <v>128000</v>
      </c>
      <c r="G560" s="18">
        <f>F560/E560</f>
        <v>1</v>
      </c>
    </row>
    <row r="561" spans="1:7" ht="12" customHeight="1">
      <c r="A561" s="39"/>
      <c r="B561" s="9"/>
      <c r="C561" s="9"/>
      <c r="D561" s="16" t="s">
        <v>235</v>
      </c>
      <c r="E561" s="13"/>
      <c r="F561" s="13"/>
      <c r="G561" s="18"/>
    </row>
    <row r="562" spans="1:7" ht="10.5" customHeight="1">
      <c r="A562" s="39"/>
      <c r="B562" s="9"/>
      <c r="C562" s="20">
        <v>4110</v>
      </c>
      <c r="D562" s="16" t="s">
        <v>166</v>
      </c>
      <c r="E562" s="17">
        <v>1040</v>
      </c>
      <c r="F562" s="17">
        <v>1040</v>
      </c>
      <c r="G562" s="18">
        <f>F562/E562</f>
        <v>1</v>
      </c>
    </row>
    <row r="563" spans="1:7" ht="10.5" customHeight="1">
      <c r="A563" s="39"/>
      <c r="B563" s="9"/>
      <c r="C563" s="20">
        <v>4210</v>
      </c>
      <c r="D563" s="16" t="s">
        <v>157</v>
      </c>
      <c r="E563" s="17">
        <v>8900</v>
      </c>
      <c r="F563" s="17">
        <v>8892</v>
      </c>
      <c r="G563" s="18">
        <f>F563/E563</f>
        <v>0.9991011235955056</v>
      </c>
    </row>
    <row r="564" spans="1:7" ht="10.5" customHeight="1">
      <c r="A564" s="39"/>
      <c r="B564" s="9"/>
      <c r="C564" s="20">
        <v>4300</v>
      </c>
      <c r="D564" s="16" t="s">
        <v>153</v>
      </c>
      <c r="E564" s="17">
        <v>20560</v>
      </c>
      <c r="F564" s="17">
        <v>20559</v>
      </c>
      <c r="G564" s="18">
        <f>F564/E564</f>
        <v>0.9999513618677043</v>
      </c>
    </row>
    <row r="565" spans="1:7" ht="10.5" customHeight="1">
      <c r="A565" s="39"/>
      <c r="B565" s="9"/>
      <c r="C565" s="20">
        <v>4410</v>
      </c>
      <c r="D565" s="16" t="s">
        <v>169</v>
      </c>
      <c r="E565" s="17">
        <v>1000</v>
      </c>
      <c r="F565" s="17">
        <v>1000</v>
      </c>
      <c r="G565" s="18">
        <f>F565/E565</f>
        <v>1</v>
      </c>
    </row>
    <row r="566" spans="1:7" ht="10.5" customHeight="1" thickBot="1">
      <c r="A566" s="41" t="s">
        <v>144</v>
      </c>
      <c r="B566" s="42"/>
      <c r="C566" s="42"/>
      <c r="D566" s="43"/>
      <c r="E566" s="27">
        <f>SUM(E544,E502,E462,E446,E377,E357,E265,E246,E237,E226,E182,E161,E114,E89,E75,E48,E27,E2)</f>
        <v>23695038</v>
      </c>
      <c r="F566" s="27">
        <f>SUM(F544,F502,F462,F446,F377,F357,F265,F246,F237,F226,F182,F161,F114,F89,F75,F48,F27,F2)</f>
        <v>23039897</v>
      </c>
      <c r="G566" s="28">
        <f>F566/E566</f>
        <v>0.9723511310680321</v>
      </c>
    </row>
    <row r="567" ht="12" thickTop="1"/>
  </sheetData>
  <mergeCells count="1">
    <mergeCell ref="A566:D566"/>
  </mergeCells>
  <printOptions/>
  <pageMargins left="0.6" right="0.37" top="1.31" bottom="1" header="0.5" footer="0.5"/>
  <pageSetup firstPageNumber="1" useFirstPageNumber="1" horizontalDpi="600" verticalDpi="600" orientation="portrait" paperSize="9" r:id="rId2"/>
  <headerFooter alignWithMargins="0">
    <oddHeader>&amp;L&amp;"Arial,Pogrubiony"Wykonanie planu wydatków&amp;R&amp;"Arial,Kursywa"Załącznik Nr 2 do
Uchwały .....................
..................................
</oddHeader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C24" sqref="C24"/>
    </sheetView>
  </sheetViews>
  <sheetFormatPr defaultColWidth="9.140625" defaultRowHeight="12.75"/>
  <cols>
    <col min="1" max="1" width="28.57421875" style="0" customWidth="1"/>
    <col min="2" max="2" width="17.8515625" style="0" customWidth="1"/>
    <col min="3" max="3" width="19.28125" style="0" customWidth="1"/>
    <col min="4" max="4" width="15.421875" style="0" customWidth="1"/>
  </cols>
  <sheetData>
    <row r="1" spans="1:4" ht="24.75" customHeight="1" thickTop="1">
      <c r="A1" s="49" t="s">
        <v>239</v>
      </c>
      <c r="B1" s="50" t="s">
        <v>147</v>
      </c>
      <c r="C1" s="50" t="s">
        <v>5</v>
      </c>
      <c r="D1" s="51" t="s">
        <v>6</v>
      </c>
    </row>
    <row r="2" spans="1:4" ht="24.75" customHeight="1" thickBot="1">
      <c r="A2" s="52"/>
      <c r="B2" s="44"/>
      <c r="C2" s="44"/>
      <c r="D2" s="53" t="s">
        <v>240</v>
      </c>
    </row>
    <row r="3" spans="1:4" ht="24.75" customHeight="1" thickBot="1">
      <c r="A3" s="54" t="s">
        <v>241</v>
      </c>
      <c r="B3" s="45" t="s">
        <v>242</v>
      </c>
      <c r="C3" s="45" t="s">
        <v>243</v>
      </c>
      <c r="D3" s="55">
        <v>1</v>
      </c>
    </row>
    <row r="4" spans="1:4" ht="24.75" customHeight="1">
      <c r="A4" s="56" t="s">
        <v>244</v>
      </c>
      <c r="B4" s="46" t="s">
        <v>247</v>
      </c>
      <c r="C4" s="46" t="s">
        <v>250</v>
      </c>
      <c r="D4" s="57" t="s">
        <v>253</v>
      </c>
    </row>
    <row r="5" spans="1:4" ht="24.75" customHeight="1">
      <c r="A5" s="58" t="s">
        <v>245</v>
      </c>
      <c r="B5" s="47" t="s">
        <v>248</v>
      </c>
      <c r="C5" s="47" t="s">
        <v>251</v>
      </c>
      <c r="D5" s="59" t="s">
        <v>254</v>
      </c>
    </row>
    <row r="6" spans="1:4" ht="24.75" customHeight="1" thickBot="1">
      <c r="A6" s="60" t="s">
        <v>246</v>
      </c>
      <c r="B6" s="48" t="s">
        <v>249</v>
      </c>
      <c r="C6" s="48" t="s">
        <v>252</v>
      </c>
      <c r="D6" s="61" t="s">
        <v>255</v>
      </c>
    </row>
    <row r="7" spans="1:4" ht="24.75" customHeight="1" thickBot="1">
      <c r="A7" s="54" t="s">
        <v>256</v>
      </c>
      <c r="B7" s="45" t="s">
        <v>257</v>
      </c>
      <c r="C7" s="45" t="s">
        <v>258</v>
      </c>
      <c r="D7" s="55">
        <v>0.79</v>
      </c>
    </row>
    <row r="8" spans="1:4" ht="24.75" customHeight="1">
      <c r="A8" s="56" t="s">
        <v>259</v>
      </c>
      <c r="B8" s="46" t="s">
        <v>262</v>
      </c>
      <c r="C8" s="46" t="s">
        <v>265</v>
      </c>
      <c r="D8" s="57" t="s">
        <v>267</v>
      </c>
    </row>
    <row r="9" spans="1:4" ht="24.75" customHeight="1">
      <c r="A9" s="58" t="s">
        <v>260</v>
      </c>
      <c r="B9" s="47" t="s">
        <v>263</v>
      </c>
      <c r="C9" s="47" t="s">
        <v>266</v>
      </c>
      <c r="D9" s="59" t="s">
        <v>267</v>
      </c>
    </row>
    <row r="10" spans="1:4" ht="24.75" customHeight="1" thickBot="1">
      <c r="A10" s="60" t="s">
        <v>261</v>
      </c>
      <c r="B10" s="48" t="s">
        <v>264</v>
      </c>
      <c r="C10" s="48" t="s">
        <v>264</v>
      </c>
      <c r="D10" s="61" t="s">
        <v>267</v>
      </c>
    </row>
    <row r="11" spans="1:4" ht="24.75" customHeight="1">
      <c r="A11" s="56" t="s">
        <v>268</v>
      </c>
      <c r="B11" s="46" t="s">
        <v>270</v>
      </c>
      <c r="C11" s="46" t="s">
        <v>270</v>
      </c>
      <c r="D11" s="57" t="s">
        <v>267</v>
      </c>
    </row>
    <row r="12" spans="1:4" ht="24.75" customHeight="1" thickBot="1">
      <c r="A12" s="62" t="s">
        <v>269</v>
      </c>
      <c r="B12" s="63" t="s">
        <v>270</v>
      </c>
      <c r="C12" s="63" t="s">
        <v>270</v>
      </c>
      <c r="D12" s="64" t="s">
        <v>267</v>
      </c>
    </row>
    <row r="13" ht="13.5" thickTop="1"/>
  </sheetData>
  <mergeCells count="3">
    <mergeCell ref="A1:A2"/>
    <mergeCell ref="B1:B2"/>
    <mergeCell ref="C1:C2"/>
  </mergeCells>
  <printOptions/>
  <pageMargins left="0.69" right="0.6" top="1.35" bottom="1.14" header="0.5" footer="0.5"/>
  <pageSetup firstPageNumber="1" useFirstPageNumber="1" horizontalDpi="600" verticalDpi="600" orientation="portrait" paperSize="9" r:id="rId1"/>
  <headerFooter alignWithMargins="0">
    <oddHeader>&amp;L&amp;"Arial,Pogrubiony"Zestawienie budżetu&amp;RZałącznik Nr 3 do
Uchwały ...................
................................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D.Wąsiak</dc:creator>
  <cp:keywords/>
  <dc:description/>
  <cp:lastModifiedBy>D.Wąsiak</cp:lastModifiedBy>
  <cp:lastPrinted>2005-05-04T12:37:33Z</cp:lastPrinted>
  <dcterms:created xsi:type="dcterms:W3CDTF">2005-05-04T12:29:54Z</dcterms:created>
  <dcterms:modified xsi:type="dcterms:W3CDTF">2005-05-04T12:38:36Z</dcterms:modified>
  <cp:category/>
  <cp:version/>
  <cp:contentType/>
  <cp:contentStatus/>
</cp:coreProperties>
</file>