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Zał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<sst xmlns="http://schemas.openxmlformats.org/spreadsheetml/2006/main" count="46" uniqueCount="38">
  <si>
    <t>Wyszczególnienie</t>
  </si>
  <si>
    <t>Plan ogółem</t>
  </si>
  <si>
    <t>A. Dochody własne</t>
  </si>
  <si>
    <t>I. Podatki i opłaty lokalne</t>
  </si>
  <si>
    <t xml:space="preserve">1. Podatek od nieruchomości </t>
  </si>
  <si>
    <t>2. Podatek rolny i leśny</t>
  </si>
  <si>
    <t>3. Podatek od środków transportowych</t>
  </si>
  <si>
    <t xml:space="preserve">4. Opłata targowa </t>
  </si>
  <si>
    <t xml:space="preserve">5. Podatek od posiadania psów </t>
  </si>
  <si>
    <t xml:space="preserve"> </t>
  </si>
  <si>
    <t>6. Opłata skarbowa</t>
  </si>
  <si>
    <t>II. Podatki i opłaty pobierane przez Urzędy Skarbowe</t>
  </si>
  <si>
    <t xml:space="preserve">1. Podatek od czynności cywilnoprawnych </t>
  </si>
  <si>
    <t xml:space="preserve">2. Podatki opłacane w formie karty podatkowej </t>
  </si>
  <si>
    <t xml:space="preserve">3. Podatek od spadków i darowizn </t>
  </si>
  <si>
    <t>III. Dochody z mienia</t>
  </si>
  <si>
    <t>1. Ze sprzedaży</t>
  </si>
  <si>
    <t>– sprzedaż nieruchomości</t>
  </si>
  <si>
    <t>– sprzedaż mieszkań</t>
  </si>
  <si>
    <t>2. Z dzierżawy</t>
  </si>
  <si>
    <t>– czynsze dzierżawne</t>
  </si>
  <si>
    <t>– czynsze za lokale użytkowe i mieszkalne</t>
  </si>
  <si>
    <t>3. Z użytkowania</t>
  </si>
  <si>
    <t>IV. Opłata za zezwolenia na handel alkoholem</t>
  </si>
  <si>
    <t>V. Pozostałe dochody</t>
  </si>
  <si>
    <t>B. Transfery z budżetu państwa</t>
  </si>
  <si>
    <t>I. Udziały w podatkach stanowiących dochód budżetu państwa</t>
  </si>
  <si>
    <t>1. Udziały we wpływach z podatku dochodowego od osób prawnych i jednostek organizacyjnych nieposiadających osobowości prawnej</t>
  </si>
  <si>
    <t xml:space="preserve">2. Udziały we wpływach z podatku dochodowego od osób fizycznych </t>
  </si>
  <si>
    <t>II. Subwencje i dotacje</t>
  </si>
  <si>
    <t>1. Subwencja ogólna</t>
  </si>
  <si>
    <t>2. Dotacje na zadania zlecone</t>
  </si>
  <si>
    <t>– bieżące</t>
  </si>
  <si>
    <t>a. z ustawy</t>
  </si>
  <si>
    <t>b. z porozumień</t>
  </si>
  <si>
    <t>– inwestycyjne</t>
  </si>
  <si>
    <t>3. Dotacje na zadania własne</t>
  </si>
  <si>
    <t>DOCHODY OGÓŁEM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</si>
</sst>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0.00"/>
    <numFmt numFmtId="174" formatCode="00000"/>
    <numFmt numFmtId="175" formatCode="??0.00"/>
    <numFmt numFmtId="176" formatCode="0000"/>
    <numFmt numFmtId="177" formatCode="????"/>
    <numFmt numFmtId="178" formatCode="???"/>
    <numFmt numFmtId="179" formatCode="??,??0.00"/>
    <numFmt numFmtId="180" formatCode="?????"/>
    <numFmt numFmtId="181" formatCode="?,???,??0.00"/>
    <numFmt numFmtId="182" formatCode="???,??0.00"/>
    <numFmt numFmtId="183" formatCode="?"/>
    <numFmt numFmtId="184" formatCode="?0.00"/>
    <numFmt numFmtId="185" formatCode="??,???,??0.00"/>
    <numFmt numFmtId="186" formatCode="#,##0\ _z_ł"/>
    <numFmt numFmtId="187" formatCode="#,##0.00\ &quot;zł&quot;"/>
    <numFmt numFmtId="188" formatCode="###,###,###"/>
  </numFmts>
  <fonts count="9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0"/>
      <name val="Times New Roman CE"/>
      <family val="0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8"/>
      <name val="Times New Roman CE"/>
      <family val="1"/>
    </font>
    <font>
      <i/>
      <sz val="8"/>
      <name val="Arial"/>
      <family val="0"/>
    </font>
    <font>
      <i/>
      <sz val="8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21" applyFont="1" applyBorder="1">
      <alignment/>
      <protection/>
    </xf>
    <xf numFmtId="0" fontId="4" fillId="0" borderId="1" xfId="21" applyFont="1" applyFill="1" applyBorder="1" applyAlignment="1">
      <alignment/>
      <protection/>
    </xf>
    <xf numFmtId="187" fontId="4" fillId="0" borderId="1" xfId="17" applyNumberFormat="1" applyFont="1" applyFill="1" applyBorder="1" applyAlignment="1">
      <alignment horizontal="right"/>
      <protection/>
    </xf>
    <xf numFmtId="0" fontId="2" fillId="0" borderId="0" xfId="21" applyFont="1" applyBorder="1">
      <alignment/>
      <protection/>
    </xf>
    <xf numFmtId="0" fontId="5" fillId="0" borderId="1" xfId="21" applyFont="1" applyBorder="1" applyAlignment="1">
      <alignment vertical="center"/>
      <protection/>
    </xf>
    <xf numFmtId="187" fontId="5" fillId="0" borderId="1" xfId="17" applyNumberFormat="1" applyFont="1" applyBorder="1" applyAlignment="1">
      <alignment vertical="center"/>
      <protection/>
    </xf>
    <xf numFmtId="0" fontId="2" fillId="0" borderId="0" xfId="21" applyFont="1" applyBorder="1" applyAlignment="1">
      <alignment/>
      <protection/>
    </xf>
    <xf numFmtId="0" fontId="6" fillId="0" borderId="1" xfId="21" applyFont="1" applyBorder="1" applyAlignment="1">
      <alignment vertical="center"/>
      <protection/>
    </xf>
    <xf numFmtId="187" fontId="6" fillId="0" borderId="1" xfId="17" applyNumberFormat="1" applyFont="1" applyFill="1" applyBorder="1" applyAlignment="1" applyProtection="1">
      <alignment vertical="center"/>
      <protection locked="0"/>
    </xf>
    <xf numFmtId="0" fontId="7" fillId="0" borderId="0" xfId="21" applyFont="1" applyBorder="1">
      <alignment/>
      <protection/>
    </xf>
    <xf numFmtId="0" fontId="5" fillId="0" borderId="1" xfId="21" applyFont="1" applyFill="1" applyBorder="1" applyAlignment="1">
      <alignment vertical="center"/>
      <protection/>
    </xf>
    <xf numFmtId="187" fontId="5" fillId="0" borderId="1" xfId="17" applyNumberFormat="1" applyFont="1" applyFill="1" applyBorder="1" applyAlignment="1">
      <alignment vertical="center"/>
      <protection/>
    </xf>
    <xf numFmtId="187" fontId="6" fillId="0" borderId="1" xfId="17" applyNumberFormat="1" applyFont="1" applyBorder="1" applyAlignment="1" applyProtection="1">
      <alignment vertical="center"/>
      <protection locked="0"/>
    </xf>
    <xf numFmtId="0" fontId="8" fillId="0" borderId="1" xfId="21" applyFont="1" applyBorder="1" applyAlignment="1">
      <alignment vertical="center"/>
      <protection/>
    </xf>
    <xf numFmtId="187" fontId="8" fillId="0" borderId="1" xfId="17" applyNumberFormat="1" applyFont="1" applyBorder="1" applyAlignment="1" applyProtection="1">
      <alignment vertical="center"/>
      <protection locked="0"/>
    </xf>
    <xf numFmtId="187" fontId="5" fillId="0" borderId="1" xfId="17" applyNumberFormat="1" applyFont="1" applyBorder="1" applyAlignment="1" applyProtection="1">
      <alignment vertical="center"/>
      <protection locked="0"/>
    </xf>
    <xf numFmtId="187" fontId="5" fillId="0" borderId="1" xfId="17" applyNumberFormat="1" applyFont="1" applyFill="1" applyBorder="1" applyAlignment="1" applyProtection="1" quotePrefix="1">
      <alignment vertical="center"/>
      <protection locked="0"/>
    </xf>
    <xf numFmtId="0" fontId="4" fillId="0" borderId="1" xfId="21" applyFont="1" applyBorder="1" applyAlignment="1">
      <alignment/>
      <protection/>
    </xf>
    <xf numFmtId="187" fontId="4" fillId="0" borderId="1" xfId="17" applyNumberFormat="1" applyFont="1" applyBorder="1" applyAlignment="1" applyProtection="1">
      <alignment/>
      <protection locked="0"/>
    </xf>
    <xf numFmtId="187" fontId="6" fillId="0" borderId="1" xfId="17" applyNumberFormat="1" applyFont="1" applyBorder="1" applyAlignment="1" applyProtection="1">
      <alignment vertical="center"/>
      <protection locked="0"/>
    </xf>
    <xf numFmtId="0" fontId="6" fillId="0" borderId="1" xfId="21" applyFont="1" applyBorder="1" applyAlignment="1">
      <alignment vertical="center" wrapText="1"/>
      <protection/>
    </xf>
    <xf numFmtId="187" fontId="6" fillId="0" borderId="1" xfId="17" applyNumberFormat="1" applyFont="1" applyBorder="1" applyAlignment="1" applyProtection="1">
      <alignment vertical="top"/>
      <protection locked="0"/>
    </xf>
    <xf numFmtId="0" fontId="6" fillId="0" borderId="1" xfId="21" applyFont="1" applyFill="1" applyBorder="1" applyAlignment="1">
      <alignment vertical="center"/>
      <protection/>
    </xf>
    <xf numFmtId="187" fontId="6" fillId="0" borderId="1" xfId="17" applyNumberFormat="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187" fontId="8" fillId="0" borderId="1" xfId="17" applyNumberFormat="1" applyFont="1" applyFill="1" applyBorder="1" applyAlignment="1" applyProtection="1">
      <alignment vertical="center"/>
      <protection locked="0"/>
    </xf>
    <xf numFmtId="0" fontId="4" fillId="0" borderId="1" xfId="21" applyFont="1" applyBorder="1" applyAlignment="1">
      <alignment horizontal="center"/>
      <protection/>
    </xf>
    <xf numFmtId="187" fontId="4" fillId="0" borderId="1" xfId="17" applyNumberFormat="1" applyFont="1" applyBorder="1" applyAlignment="1">
      <alignment/>
      <protection/>
    </xf>
    <xf numFmtId="187" fontId="2" fillId="0" borderId="0" xfId="21" applyNumberFormat="1" applyFont="1" applyBorder="1">
      <alignment/>
      <protection/>
    </xf>
    <xf numFmtId="0" fontId="3" fillId="0" borderId="1" xfId="21" applyFont="1" applyBorder="1" applyAlignment="1">
      <alignment horizontal="center" vertical="center"/>
      <protection/>
    </xf>
    <xf numFmtId="187" fontId="3" fillId="0" borderId="1" xfId="18" applyNumberFormat="1" applyFont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Normalny_IV Prognoza 02" xfId="17"/>
    <cellStyle name="Normalny_Prognoza 03 II STARA+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i%20nr%201,2%20i%203-%20obj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-źródła"/>
      <sheetName val="Dochody-porównanie"/>
      <sheetName val="Wydatki-porównanie"/>
      <sheetName val="Objaśnienia do projektu"/>
    </sheetNames>
    <sheetDataSet>
      <sheetData sheetId="1">
        <row r="20">
          <cell r="F20">
            <v>700</v>
          </cell>
        </row>
        <row r="37">
          <cell r="F37">
            <v>3883</v>
          </cell>
        </row>
        <row r="42">
          <cell r="F42">
            <v>100000</v>
          </cell>
        </row>
        <row r="44">
          <cell r="F44">
            <v>5000</v>
          </cell>
        </row>
        <row r="46">
          <cell r="F46">
            <v>807601</v>
          </cell>
        </row>
        <row r="50">
          <cell r="F50">
            <v>7000</v>
          </cell>
        </row>
        <row r="52">
          <cell r="F52">
            <v>10000</v>
          </cell>
        </row>
        <row r="53">
          <cell r="F53">
            <v>1100000</v>
          </cell>
        </row>
        <row r="54">
          <cell r="F54">
            <v>6000</v>
          </cell>
        </row>
        <row r="65">
          <cell r="F65">
            <v>2000</v>
          </cell>
        </row>
        <row r="66">
          <cell r="F66">
            <v>94351</v>
          </cell>
        </row>
        <row r="69">
          <cell r="F69">
            <v>4476</v>
          </cell>
        </row>
        <row r="74">
          <cell r="F74">
            <v>2000</v>
          </cell>
        </row>
        <row r="75">
          <cell r="F75">
            <v>2500</v>
          </cell>
        </row>
        <row r="94">
          <cell r="F94">
            <v>600</v>
          </cell>
        </row>
        <row r="102">
          <cell r="F102">
            <v>5500</v>
          </cell>
        </row>
        <row r="103">
          <cell r="F103">
            <v>5700</v>
          </cell>
        </row>
        <row r="110">
          <cell r="F110">
            <v>7000</v>
          </cell>
        </row>
        <row r="112">
          <cell r="F112">
            <v>500</v>
          </cell>
        </row>
        <row r="117">
          <cell r="F117">
            <v>1700000</v>
          </cell>
        </row>
        <row r="118">
          <cell r="F118">
            <v>350000</v>
          </cell>
        </row>
        <row r="119">
          <cell r="F119">
            <v>1500</v>
          </cell>
        </row>
        <row r="120">
          <cell r="F120">
            <v>40000</v>
          </cell>
        </row>
        <row r="124">
          <cell r="F124">
            <v>20000</v>
          </cell>
        </row>
        <row r="125">
          <cell r="F125">
            <v>10000</v>
          </cell>
        </row>
        <row r="126">
          <cell r="F126">
            <v>2500</v>
          </cell>
        </row>
        <row r="131">
          <cell r="F131">
            <v>570000</v>
          </cell>
        </row>
        <row r="132">
          <cell r="F132">
            <v>330000</v>
          </cell>
        </row>
        <row r="133">
          <cell r="F133">
            <v>500</v>
          </cell>
        </row>
        <row r="134">
          <cell r="F134">
            <v>60000</v>
          </cell>
        </row>
        <row r="135">
          <cell r="F135">
            <v>20000</v>
          </cell>
        </row>
        <row r="136">
          <cell r="F136">
            <v>500</v>
          </cell>
        </row>
        <row r="137">
          <cell r="F137">
            <v>80000</v>
          </cell>
        </row>
        <row r="138">
          <cell r="F138">
            <v>230000</v>
          </cell>
        </row>
        <row r="139">
          <cell r="F139">
            <v>10000</v>
          </cell>
        </row>
        <row r="140">
          <cell r="F140">
            <v>2500</v>
          </cell>
        </row>
        <row r="144">
          <cell r="F144">
            <v>90000</v>
          </cell>
        </row>
        <row r="145">
          <cell r="F145">
            <v>12000</v>
          </cell>
        </row>
        <row r="146">
          <cell r="F146">
            <v>500</v>
          </cell>
        </row>
        <row r="149">
          <cell r="F149">
            <v>10000</v>
          </cell>
        </row>
        <row r="152">
          <cell r="F152">
            <v>2396000</v>
          </cell>
        </row>
        <row r="153">
          <cell r="F153">
            <v>50000</v>
          </cell>
        </row>
        <row r="162">
          <cell r="F162">
            <v>5767257</v>
          </cell>
        </row>
        <row r="167">
          <cell r="F167">
            <v>2588549</v>
          </cell>
        </row>
        <row r="171">
          <cell r="F171">
            <v>53000</v>
          </cell>
        </row>
        <row r="176">
          <cell r="F176">
            <v>109377</v>
          </cell>
        </row>
        <row r="182">
          <cell r="F182">
            <v>20000</v>
          </cell>
        </row>
        <row r="193">
          <cell r="F193">
            <v>230000</v>
          </cell>
        </row>
        <row r="209">
          <cell r="F209">
            <v>135000</v>
          </cell>
        </row>
        <row r="215">
          <cell r="F215">
            <v>3061000</v>
          </cell>
        </row>
        <row r="225">
          <cell r="F225">
            <v>24000</v>
          </cell>
        </row>
        <row r="230">
          <cell r="F230">
            <v>255000</v>
          </cell>
        </row>
        <row r="233">
          <cell r="F233">
            <v>432000</v>
          </cell>
        </row>
        <row r="245">
          <cell r="F245">
            <v>142000</v>
          </cell>
        </row>
        <row r="249">
          <cell r="F249">
            <v>14000</v>
          </cell>
        </row>
        <row r="267">
          <cell r="F267">
            <v>2500</v>
          </cell>
        </row>
        <row r="289">
          <cell r="F289">
            <v>550000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64.140625" style="4" customWidth="1"/>
    <col min="2" max="2" width="26.421875" style="29" customWidth="1"/>
    <col min="3" max="16384" width="9.140625" style="4" customWidth="1"/>
  </cols>
  <sheetData>
    <row r="1" spans="1:2" s="1" customFormat="1" ht="12.75" customHeight="1">
      <c r="A1" s="30" t="s">
        <v>0</v>
      </c>
      <c r="B1" s="31" t="s">
        <v>1</v>
      </c>
    </row>
    <row r="2" spans="1:2" s="1" customFormat="1" ht="12.75">
      <c r="A2" s="30"/>
      <c r="B2" s="31"/>
    </row>
    <row r="3" spans="1:2" s="1" customFormat="1" ht="12.75">
      <c r="A3" s="30"/>
      <c r="B3" s="31"/>
    </row>
    <row r="4" spans="1:2" ht="21.75" customHeight="1">
      <c r="A4" s="2" t="s">
        <v>2</v>
      </c>
      <c r="B4" s="3">
        <f>SUM(B5,B12,B16,B24,B25)</f>
        <v>6059884</v>
      </c>
    </row>
    <row r="5" spans="1:2" s="7" customFormat="1" ht="21.75" customHeight="1">
      <c r="A5" s="5" t="s">
        <v>3</v>
      </c>
      <c r="B5" s="6">
        <f>SUM(B6:B11)</f>
        <v>3222500</v>
      </c>
    </row>
    <row r="6" spans="1:2" s="10" customFormat="1" ht="21.75" customHeight="1">
      <c r="A6" s="8" t="s">
        <v>4</v>
      </c>
      <c r="B6" s="9">
        <f>SUM('[1]Dochody-porównanie'!F117,'[1]Dochody-porównanie'!F131)</f>
        <v>2270000</v>
      </c>
    </row>
    <row r="7" spans="1:2" ht="21.75" customHeight="1">
      <c r="A7" s="8" t="s">
        <v>5</v>
      </c>
      <c r="B7" s="9">
        <f>SUM('[1]Dochody-porównanie'!F118,'[1]Dochody-porównanie'!F119,'[1]Dochody-porównanie'!F132,'[1]Dochody-porównanie'!F133)</f>
        <v>682000</v>
      </c>
    </row>
    <row r="8" spans="1:2" ht="21.75" customHeight="1">
      <c r="A8" s="8" t="s">
        <v>6</v>
      </c>
      <c r="B8" s="9">
        <f>SUM('[1]Dochody-porównanie'!F120,'[1]Dochody-porównanie'!F134)</f>
        <v>100000</v>
      </c>
    </row>
    <row r="9" spans="1:2" ht="21.75" customHeight="1">
      <c r="A9" s="8" t="s">
        <v>7</v>
      </c>
      <c r="B9" s="9">
        <f>SUM('[1]Dochody-porównanie'!F137)</f>
        <v>80000</v>
      </c>
    </row>
    <row r="10" spans="1:6" ht="21.75" customHeight="1">
      <c r="A10" s="8" t="s">
        <v>8</v>
      </c>
      <c r="B10" s="9">
        <f>SUM('[1]Dochody-porównanie'!F136)</f>
        <v>500</v>
      </c>
      <c r="F10" s="4" t="s">
        <v>9</v>
      </c>
    </row>
    <row r="11" spans="1:2" ht="21.75" customHeight="1">
      <c r="A11" s="8" t="s">
        <v>10</v>
      </c>
      <c r="B11" s="9">
        <f>SUM('[1]Dochody-porównanie'!F144)</f>
        <v>90000</v>
      </c>
    </row>
    <row r="12" spans="1:2" ht="21.75" customHeight="1">
      <c r="A12" s="11" t="s">
        <v>11</v>
      </c>
      <c r="B12" s="12">
        <f>SUM(B13:B15)</f>
        <v>277000</v>
      </c>
    </row>
    <row r="13" spans="1:2" s="10" customFormat="1" ht="21.75" customHeight="1">
      <c r="A13" s="8" t="s">
        <v>12</v>
      </c>
      <c r="B13" s="13">
        <f>SUM('[1]Dochody-porównanie'!F138,'[1]Dochody-porównanie'!F124)</f>
        <v>250000</v>
      </c>
    </row>
    <row r="14" spans="1:2" ht="21.75" customHeight="1">
      <c r="A14" s="8" t="s">
        <v>13</v>
      </c>
      <c r="B14" s="13">
        <f>SUM('[1]Dochody-porównanie'!F110)</f>
        <v>7000</v>
      </c>
    </row>
    <row r="15" spans="1:2" ht="21.75" customHeight="1">
      <c r="A15" s="8" t="s">
        <v>14</v>
      </c>
      <c r="B15" s="9">
        <f>SUM('[1]Dochody-porównanie'!F135)</f>
        <v>20000</v>
      </c>
    </row>
    <row r="16" spans="1:2" ht="21.75" customHeight="1">
      <c r="A16" s="5" t="s">
        <v>15</v>
      </c>
      <c r="B16" s="6">
        <f>SUM(B17,B20,B23)</f>
        <v>2014601</v>
      </c>
    </row>
    <row r="17" spans="1:2" s="10" customFormat="1" ht="21.75" customHeight="1">
      <c r="A17" s="8" t="s">
        <v>16</v>
      </c>
      <c r="B17" s="13">
        <f>SUM('[1]Dochody-porównanie'!F53)</f>
        <v>1100000</v>
      </c>
    </row>
    <row r="18" spans="1:2" ht="21.75" customHeight="1">
      <c r="A18" s="14" t="s">
        <v>17</v>
      </c>
      <c r="B18" s="15">
        <v>700000</v>
      </c>
    </row>
    <row r="19" spans="1:2" ht="21.75" customHeight="1">
      <c r="A19" s="14" t="s">
        <v>18</v>
      </c>
      <c r="B19" s="15">
        <v>400000</v>
      </c>
    </row>
    <row r="20" spans="1:2" ht="21.75" customHeight="1">
      <c r="A20" s="8" t="s">
        <v>19</v>
      </c>
      <c r="B20" s="13">
        <f>SUM('[1]Dochody-porównanie'!F46)</f>
        <v>807601</v>
      </c>
    </row>
    <row r="21" spans="1:2" ht="21.75" customHeight="1">
      <c r="A21" s="14" t="s">
        <v>20</v>
      </c>
      <c r="B21" s="15">
        <v>89000</v>
      </c>
    </row>
    <row r="22" spans="1:2" ht="21.75" customHeight="1">
      <c r="A22" s="14" t="s">
        <v>21</v>
      </c>
      <c r="B22" s="15">
        <v>718601</v>
      </c>
    </row>
    <row r="23" spans="1:2" ht="21.75" customHeight="1">
      <c r="A23" s="8" t="s">
        <v>22</v>
      </c>
      <c r="B23" s="13">
        <f>SUM('[1]Dochody-porównanie'!F42,'[1]Dochody-porównanie'!F50)</f>
        <v>107000</v>
      </c>
    </row>
    <row r="24" spans="1:2" ht="21.75" customHeight="1">
      <c r="A24" s="5" t="s">
        <v>23</v>
      </c>
      <c r="B24" s="16">
        <f>SUM('[1]Dochody-porównanie'!F209)</f>
        <v>135000</v>
      </c>
    </row>
    <row r="25" spans="1:2" s="10" customFormat="1" ht="21.75" customHeight="1">
      <c r="A25" s="5" t="s">
        <v>24</v>
      </c>
      <c r="B25" s="17">
        <f>SUM('[1]Dochody-porównanie'!F20,'[1]Dochody-porównanie'!F37,'[1]Dochody-porównanie'!F44,'[1]Dochody-porównanie'!F52,'[1]Dochody-porównanie'!F54,'[1]Dochody-porównanie'!F65,'[1]Dochody-porównanie'!F74,'[1]Dochody-porównanie'!F75,'[1]Dochody-porównanie'!F102,'[1]Dochody-porównanie'!F103,'[1]Dochody-porównanie'!F112,'[1]Dochody-porównanie'!F125,'[1]Dochody-porównanie'!F126,'[1]Dochody-porównanie'!F139,'[1]Dochody-porównanie'!F140,'[1]Dochody-porównanie'!F145,'[1]Dochody-porównanie'!F146,'[1]Dochody-porównanie'!F149,'[1]Dochody-porównanie'!F171,'[1]Dochody-porównanie'!F182,'[1]Dochody-porównanie'!F193,'[1]Dochody-porównanie'!F249,'[1]Dochody-porównanie'!F267)</f>
        <v>410783</v>
      </c>
    </row>
    <row r="26" spans="1:2" s="10" customFormat="1" ht="21.75" customHeight="1">
      <c r="A26" s="18" t="s">
        <v>25</v>
      </c>
      <c r="B26" s="19">
        <f>SUM(B27,B30)</f>
        <v>15474610</v>
      </c>
    </row>
    <row r="27" spans="1:2" ht="21.75" customHeight="1">
      <c r="A27" s="5" t="s">
        <v>26</v>
      </c>
      <c r="B27" s="20">
        <f>SUM(B29,B28)</f>
        <v>2446000</v>
      </c>
    </row>
    <row r="28" spans="1:2" s="10" customFormat="1" ht="21.75" customHeight="1">
      <c r="A28" s="21" t="s">
        <v>27</v>
      </c>
      <c r="B28" s="13">
        <f>SUM('[1]Dochody-porównanie'!F153)</f>
        <v>50000</v>
      </c>
    </row>
    <row r="29" spans="1:2" ht="21.75" customHeight="1">
      <c r="A29" s="8" t="s">
        <v>28</v>
      </c>
      <c r="B29" s="22">
        <f>SUM('[1]Dochody-porównanie'!F152)</f>
        <v>2396000</v>
      </c>
    </row>
    <row r="30" spans="1:2" ht="21.75" customHeight="1">
      <c r="A30" s="5" t="s">
        <v>29</v>
      </c>
      <c r="B30" s="16">
        <f>SUM(B31,B32,B39)</f>
        <v>13028610</v>
      </c>
    </row>
    <row r="31" spans="1:2" s="10" customFormat="1" ht="21.75" customHeight="1">
      <c r="A31" s="23" t="s">
        <v>30</v>
      </c>
      <c r="B31" s="24">
        <f>SUM('[1]Dochody-porównanie'!F162,'[1]Dochody-porównanie'!F167,'[1]Dochody-porównanie'!F176)</f>
        <v>8465183</v>
      </c>
    </row>
    <row r="32" spans="1:2" ht="21.75" customHeight="1">
      <c r="A32" s="23" t="s">
        <v>31</v>
      </c>
      <c r="B32" s="9">
        <f>SUM(B33,B36)</f>
        <v>3439427</v>
      </c>
    </row>
    <row r="33" spans="1:2" ht="21.75" customHeight="1">
      <c r="A33" s="25" t="s">
        <v>32</v>
      </c>
      <c r="B33" s="26">
        <f>SUM(B34,B35)</f>
        <v>3439427</v>
      </c>
    </row>
    <row r="34" spans="1:2" ht="21.75" customHeight="1">
      <c r="A34" s="25" t="s">
        <v>33</v>
      </c>
      <c r="B34" s="26">
        <f>SUM('[1]Dochody-porównanie'!F66,'[1]Dochody-porównanie'!F94,'[1]Dochody-porównanie'!F215,'[1]Dochody-porównanie'!F225,'[1]Dochody-porównanie'!F230)</f>
        <v>3434951</v>
      </c>
    </row>
    <row r="35" spans="1:2" ht="21.75" customHeight="1">
      <c r="A35" s="25" t="s">
        <v>34</v>
      </c>
      <c r="B35" s="26">
        <f>SUM('[1]Dochody-porównanie'!F69)</f>
        <v>4476</v>
      </c>
    </row>
    <row r="36" spans="1:2" ht="21.75" customHeight="1">
      <c r="A36" s="25" t="s">
        <v>35</v>
      </c>
      <c r="B36" s="26">
        <f>SUM(B37,B38)</f>
        <v>0</v>
      </c>
    </row>
    <row r="37" spans="1:2" ht="21.75" customHeight="1">
      <c r="A37" s="25" t="s">
        <v>33</v>
      </c>
      <c r="B37" s="26">
        <v>0</v>
      </c>
    </row>
    <row r="38" spans="1:2" ht="21.75" customHeight="1">
      <c r="A38" s="25" t="s">
        <v>34</v>
      </c>
      <c r="B38" s="26">
        <v>0</v>
      </c>
    </row>
    <row r="39" spans="1:2" ht="21.75" customHeight="1">
      <c r="A39" s="23" t="s">
        <v>36</v>
      </c>
      <c r="B39" s="9">
        <f>SUM(B40,B43)</f>
        <v>1124000</v>
      </c>
    </row>
    <row r="40" spans="1:2" ht="21.75" customHeight="1">
      <c r="A40" s="25" t="s">
        <v>32</v>
      </c>
      <c r="B40" s="26">
        <f>SUM(B41:B42)</f>
        <v>574000</v>
      </c>
    </row>
    <row r="41" spans="1:2" ht="21.75" customHeight="1">
      <c r="A41" s="25" t="s">
        <v>33</v>
      </c>
      <c r="B41" s="26">
        <f>SUM('[1]Dochody-porównanie'!F233,'[1]Dochody-porównanie'!F245)</f>
        <v>574000</v>
      </c>
    </row>
    <row r="42" spans="1:2" ht="21.75" customHeight="1">
      <c r="A42" s="25" t="s">
        <v>34</v>
      </c>
      <c r="B42" s="26">
        <v>0</v>
      </c>
    </row>
    <row r="43" spans="1:2" ht="21.75" customHeight="1">
      <c r="A43" s="25" t="s">
        <v>35</v>
      </c>
      <c r="B43" s="26">
        <f>SUM(B44:B45)</f>
        <v>550000</v>
      </c>
    </row>
    <row r="44" spans="1:2" ht="21.75" customHeight="1">
      <c r="A44" s="25" t="s">
        <v>33</v>
      </c>
      <c r="B44" s="26">
        <f>SUM('[1]Dochody-porównanie'!F289)</f>
        <v>550000</v>
      </c>
    </row>
    <row r="45" spans="1:2" ht="21.75" customHeight="1">
      <c r="A45" s="25" t="s">
        <v>34</v>
      </c>
      <c r="B45" s="26">
        <v>0</v>
      </c>
    </row>
    <row r="46" spans="1:2" ht="21.75" customHeight="1">
      <c r="A46" s="27" t="s">
        <v>37</v>
      </c>
      <c r="B46" s="28">
        <f>SUM(B26,B4)</f>
        <v>21534494</v>
      </c>
    </row>
    <row r="47" spans="1:2" s="7" customFormat="1" ht="24.75" customHeight="1">
      <c r="A47" s="4"/>
      <c r="B47" s="29"/>
    </row>
  </sheetData>
  <mergeCells count="2">
    <mergeCell ref="A1:A3"/>
    <mergeCell ref="B1:B3"/>
  </mergeCells>
  <printOptions/>
  <pageMargins left="0.78" right="0.46" top="1.47" bottom="0.984251968503937" header="0.73" footer="0.5118110236220472"/>
  <pageSetup firstPageNumber="4" useFirstPageNumber="1" horizontalDpi="600" verticalDpi="600" orientation="portrait" paperSize="9" r:id="rId1"/>
  <headerFooter alignWithMargins="0">
    <oddHeader>&amp;L&amp;"Times New Roman,Pogrubiona"&amp;12BUDŻET GMINY PACZKÓW NA 2005R.&amp;R&amp;"Times New Roman,Normalny"Załącznik Nr 1
Prognozowane dochody według
ważniejszych źródeł powstawania</oddHead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D.Wąsiak</cp:lastModifiedBy>
  <cp:lastPrinted>2005-01-28T08:29:34Z</cp:lastPrinted>
  <dcterms:created xsi:type="dcterms:W3CDTF">2005-01-26T07:18:18Z</dcterms:created>
  <dcterms:modified xsi:type="dcterms:W3CDTF">2005-01-28T08:30:06Z</dcterms:modified>
  <cp:category/>
  <cp:version/>
  <cp:contentType/>
  <cp:contentStatus/>
</cp:coreProperties>
</file>